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指定申請（入力）" sheetId="1" r:id="rId1"/>
    <sheet name="指定申請その1（出力）" sheetId="2" r:id="rId2"/>
    <sheet name="指定申請その2（出力）" sheetId="3" r:id="rId3"/>
    <sheet name="指定申請その3（出力）" sheetId="4" r:id="rId4"/>
    <sheet name="付表7（その１）" sheetId="5" r:id="rId5"/>
    <sheet name="　付表７（その２）" sheetId="6" r:id="rId6"/>
    <sheet name="付表７（その３）" sheetId="7" r:id="rId7"/>
  </sheets>
  <externalReferences>
    <externalReference r:id="rId10"/>
    <externalReference r:id="rId11"/>
    <externalReference r:id="rId12"/>
  </externalReferences>
  <definedNames>
    <definedName name="_xlfn.IFERROR" hidden="1">#NAME?</definedName>
    <definedName name="DaihyoFurigana" localSheetId="2">#REF!</definedName>
    <definedName name="DaihyoFurigana" localSheetId="3">#REF!</definedName>
    <definedName name="DaihyoFurigana">#REF!</definedName>
    <definedName name="DaihyoJyusho" localSheetId="2">#REF!</definedName>
    <definedName name="DaihyoJyusho" localSheetId="3">#REF!</definedName>
    <definedName name="DaihyoJyusho">#REF!</definedName>
    <definedName name="DaihyoShimei" localSheetId="2">#REF!</definedName>
    <definedName name="DaihyoShimei" localSheetId="3">#REF!</definedName>
    <definedName name="DaihyoShimei">#REF!</definedName>
    <definedName name="DaihyoShokumei" localSheetId="2">#REF!</definedName>
    <definedName name="DaihyoShokumei" localSheetId="3">#REF!</definedName>
    <definedName name="DaihyoShokumei">#REF!</definedName>
    <definedName name="DaihyoYubin" localSheetId="2">#REF!</definedName>
    <definedName name="DaihyoYubin" localSheetId="3">#REF!</definedName>
    <definedName name="DaihyoYubin">#REF!</definedName>
    <definedName name="HoujinShokatsu" localSheetId="2">#REF!</definedName>
    <definedName name="HoujinShokatsu" localSheetId="3">#REF!</definedName>
    <definedName name="HoujinShokatsu">#REF!</definedName>
    <definedName name="HoujinSyubetsu" localSheetId="2">#REF!</definedName>
    <definedName name="HoujinSyubetsu" localSheetId="3">#REF!</definedName>
    <definedName name="HoujinSyubetsu">#REF!</definedName>
    <definedName name="HoujinSyubetu" localSheetId="2">#REF!</definedName>
    <definedName name="HoujinSyubetu" localSheetId="3">#REF!</definedName>
    <definedName name="HoujinSyubetu">#REF!</definedName>
    <definedName name="JigyoFax" localSheetId="2">#REF!</definedName>
    <definedName name="JigyoFax" localSheetId="3">#REF!</definedName>
    <definedName name="JigyoFax">#REF!</definedName>
    <definedName name="jigyoFurigana" localSheetId="2">#REF!</definedName>
    <definedName name="jigyoFurigana" localSheetId="3">#REF!</definedName>
    <definedName name="jigyoFurigana">#REF!</definedName>
    <definedName name="JigyoMeisyo" localSheetId="2">#REF!</definedName>
    <definedName name="JigyoMeisyo" localSheetId="3">#REF!</definedName>
    <definedName name="JigyoMeisyo">#REF!</definedName>
    <definedName name="JigyoShozai" localSheetId="2">#REF!</definedName>
    <definedName name="JigyoShozai" localSheetId="3">#REF!</definedName>
    <definedName name="JigyoShozai">#REF!</definedName>
    <definedName name="JigyoShozaiKana" localSheetId="2">#REF!</definedName>
    <definedName name="JigyoShozaiKana" localSheetId="3">#REF!</definedName>
    <definedName name="JigyoShozaiKana">#REF!</definedName>
    <definedName name="JigyosyoFurigana" localSheetId="2">#REF!</definedName>
    <definedName name="JigyosyoFurigana" localSheetId="3">#REF!</definedName>
    <definedName name="JigyosyoFurigana">#REF!</definedName>
    <definedName name="JigyosyoMei" localSheetId="2">#REF!</definedName>
    <definedName name="JigyosyoMei" localSheetId="3">#REF!</definedName>
    <definedName name="JigyosyoMei">#REF!</definedName>
    <definedName name="JigyosyoSyozai" localSheetId="2">#REF!</definedName>
    <definedName name="JigyosyoSyozai" localSheetId="3">#REF!</definedName>
    <definedName name="JigyosyoSyozai">#REF!</definedName>
    <definedName name="JigyosyoYubin" localSheetId="2">#REF!</definedName>
    <definedName name="JigyosyoYubin" localSheetId="3">#REF!</definedName>
    <definedName name="JigyosyoYubin">#REF!</definedName>
    <definedName name="JigyoTel" localSheetId="2">#REF!</definedName>
    <definedName name="JigyoTel" localSheetId="3">#REF!</definedName>
    <definedName name="JigyoTel">#REF!</definedName>
    <definedName name="JigyoYubin" localSheetId="2">#REF!</definedName>
    <definedName name="JigyoYubin" localSheetId="3">#REF!</definedName>
    <definedName name="JigyoYubin">#REF!</definedName>
    <definedName name="KanriJyusyo" localSheetId="2">#REF!</definedName>
    <definedName name="KanriJyusyo" localSheetId="3">#REF!</definedName>
    <definedName name="KanriJyusyo">#REF!</definedName>
    <definedName name="KanriJyusyoKana" localSheetId="2">#REF!</definedName>
    <definedName name="KanriJyusyoKana" localSheetId="3">#REF!</definedName>
    <definedName name="KanriJyusyoKana">#REF!</definedName>
    <definedName name="KanriShimei" localSheetId="2">#REF!</definedName>
    <definedName name="KanriShimei" localSheetId="3">#REF!</definedName>
    <definedName name="KanriShimei">#REF!</definedName>
    <definedName name="KanriYubin" localSheetId="2">#REF!</definedName>
    <definedName name="KanriYubin" localSheetId="3">#REF!</definedName>
    <definedName name="KanriYubin">#REF!</definedName>
    <definedName name="KenmuJigyoMei" localSheetId="2">#REF!</definedName>
    <definedName name="KenmuJigyoMei" localSheetId="3">#REF!</definedName>
    <definedName name="KenmuJigyoMei">#REF!</definedName>
    <definedName name="KenmuJikan" localSheetId="2">#REF!</definedName>
    <definedName name="KenmuJikan" localSheetId="3">#REF!</definedName>
    <definedName name="KenmuJikan">#REF!</definedName>
    <definedName name="KenmuShokushu" localSheetId="2">#REF!</definedName>
    <definedName name="KenmuShokushu" localSheetId="3">#REF!</definedName>
    <definedName name="KenmuShokushu">#REF!</definedName>
    <definedName name="KenmuUmu" localSheetId="2">#REF!</definedName>
    <definedName name="KenmuUmu" localSheetId="3">#REF!</definedName>
    <definedName name="KenmuUmu">#REF!</definedName>
    <definedName name="_xlnm.Print_Area" localSheetId="5">'　付表７（その２）'!$A$1:$W$61</definedName>
    <definedName name="_xlnm.Print_Area" localSheetId="1">'指定申請その1（出力）'!$B$3:$AD$43</definedName>
    <definedName name="_xlnm.Print_Area" localSheetId="2">'指定申請その2（出力）'!$B$3:$AD$60</definedName>
    <definedName name="_xlnm.Print_Area" localSheetId="3">'指定申請その3（出力）'!$B$3:$AD$63</definedName>
    <definedName name="_xlnm.Print_Area" localSheetId="4">'付表7（その１）'!$A$1:$W$42</definedName>
    <definedName name="_xlnm.Print_Area" localSheetId="6">'付表７（その３）'!$A$1:$W$64</definedName>
    <definedName name="SasekiFuri" localSheetId="2">#REF!</definedName>
    <definedName name="SasekiFuri" localSheetId="3">#REF!</definedName>
    <definedName name="SasekiFuri">#REF!</definedName>
    <definedName name="SasekiJyusyo" localSheetId="2">#REF!</definedName>
    <definedName name="SasekiJyusyo" localSheetId="3">#REF!</definedName>
    <definedName name="SasekiJyusyo">#REF!</definedName>
    <definedName name="SasekiShimei" localSheetId="2">#REF!</definedName>
    <definedName name="SasekiShimei" localSheetId="3">#REF!</definedName>
    <definedName name="SasekiShimei">#REF!</definedName>
    <definedName name="SasekiYubin" localSheetId="2">#REF!</definedName>
    <definedName name="SasekiYubin" localSheetId="3">#REF!</definedName>
    <definedName name="SasekiYubin">#REF!</definedName>
    <definedName name="ShinseiFax" localSheetId="2">#REF!</definedName>
    <definedName name="ShinseiFax" localSheetId="3">#REF!</definedName>
    <definedName name="ShinseiFax">#REF!</definedName>
    <definedName name="ShinseiMeisyo" localSheetId="2">#REF!</definedName>
    <definedName name="ShinseiMeisyo" localSheetId="3">#REF!</definedName>
    <definedName name="ShinseiMeisyo">#REF!</definedName>
    <definedName name="ShinseiMeisyoKana" localSheetId="2">#REF!</definedName>
    <definedName name="ShinseiMeisyoKana" localSheetId="3">#REF!</definedName>
    <definedName name="ShinseiMeisyoKana">#REF!</definedName>
    <definedName name="ShinseiSyozai" localSheetId="2">#REF!</definedName>
    <definedName name="ShinseiSyozai" localSheetId="3">#REF!</definedName>
    <definedName name="ShinseiSyozai">#REF!</definedName>
    <definedName name="ShinseiTel" localSheetId="2">#REF!</definedName>
    <definedName name="ShinseiTel" localSheetId="3">#REF!</definedName>
    <definedName name="ShinseiTel">#REF!</definedName>
    <definedName name="ShinseiYubin" localSheetId="2">#REF!</definedName>
    <definedName name="ShinseiYubin" localSheetId="3">#REF!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<sst xmlns="http://schemas.openxmlformats.org/spreadsheetml/2006/main" count="1000" uniqueCount="315">
  <si>
    <t>受付番号</t>
  </si>
  <si>
    <t>名　　称</t>
  </si>
  <si>
    <t>所在地</t>
  </si>
  <si>
    <t>（郵便番号　　　　　－　　　　　）</t>
  </si>
  <si>
    <t>県</t>
  </si>
  <si>
    <t>郡・市</t>
  </si>
  <si>
    <t>連 絡 先</t>
  </si>
  <si>
    <t>電話番号</t>
  </si>
  <si>
    <t>ＦＡＸ番号</t>
  </si>
  <si>
    <t>管　  理　   者</t>
  </si>
  <si>
    <t>住　所</t>
  </si>
  <si>
    <t>（郵便番号　　　　　－　　　　　）</t>
  </si>
  <si>
    <t>氏　名</t>
  </si>
  <si>
    <t>事業所等の名称</t>
  </si>
  <si>
    <t>当該事業の実施について定めてある定款・寄付行為等又は条例等</t>
  </si>
  <si>
    <t>従業者の職種・員数</t>
  </si>
  <si>
    <t>専従</t>
  </si>
  <si>
    <t>従業者数</t>
  </si>
  <si>
    <t>常勤（人）</t>
  </si>
  <si>
    <t>非常勤（人）</t>
  </si>
  <si>
    <t>常勤換算後の人数（人）</t>
  </si>
  <si>
    <t>基準上の必要人数（人）</t>
  </si>
  <si>
    <t>その他参考となる事項</t>
  </si>
  <si>
    <t>第三者評価の実施状況</t>
  </si>
  <si>
    <t>苦情解決の措置概要</t>
  </si>
  <si>
    <t>窓口（連絡先）</t>
  </si>
  <si>
    <t>担当者</t>
  </si>
  <si>
    <t>その他</t>
  </si>
  <si>
    <t>添付書類</t>
  </si>
  <si>
    <t>（備考）</t>
  </si>
  <si>
    <t>１．「受付番号」「基準上の必要人数」欄には、記載しないでください。</t>
  </si>
  <si>
    <t>２．記入欄が不足する場合は、適宜欄を設けて記載するか又は別葉に記載した書類を添付してください。</t>
  </si>
  <si>
    <t>フリガナ</t>
  </si>
  <si>
    <t>している　・　していない</t>
  </si>
  <si>
    <t>協力医療機関</t>
  </si>
  <si>
    <t>名　称</t>
  </si>
  <si>
    <t>主な診療科名</t>
  </si>
  <si>
    <t>フリガナ</t>
  </si>
  <si>
    <t>世話人</t>
  </si>
  <si>
    <t>兼務</t>
  </si>
  <si>
    <t>連携施設の種別・名称</t>
  </si>
  <si>
    <t>支援体制の概要</t>
  </si>
  <si>
    <t>利用定員数</t>
  </si>
  <si>
    <t>主たる事業所</t>
  </si>
  <si>
    <t>サービスの提供形態（該当部分に○）</t>
  </si>
  <si>
    <t>介護サービス包括型</t>
  </si>
  <si>
    <t>外部サービス利用型</t>
  </si>
  <si>
    <t>住 所</t>
  </si>
  <si>
    <t>生活支援員</t>
  </si>
  <si>
    <t>サービス管理責任者</t>
  </si>
  <si>
    <t>協力歯科医療機関</t>
  </si>
  <si>
    <t>※　主たる事業所とは、複数の共同生活住居がある場合、当該事業所からいずれの共同生活住居に対して、概ね３０分程度で移動可能な範囲にある事業所をいう。</t>
  </si>
  <si>
    <t>生活支援員の業務の外部委託の予定　　　　　有（月　　時間）　・　無し</t>
  </si>
  <si>
    <t>日中サービス支援型</t>
  </si>
  <si>
    <t>別紙のとおり</t>
  </si>
  <si>
    <t>当該事業所で兼務する他の職務（兼務の場合記入）</t>
  </si>
  <si>
    <t>第　　　条　 第　　　項　 第　　　号</t>
  </si>
  <si>
    <t>兼務する職種及び
勤務時間等</t>
  </si>
  <si>
    <t>　　　　　　　　　人　　※複数の住居を運営する場合は合計定員数を記入すること</t>
  </si>
  <si>
    <t>サービス管理責任者</t>
  </si>
  <si>
    <t>障害者支援施設等との
連携体制等</t>
  </si>
  <si>
    <t>付表７　共同生活援助事業所（グループホーム）の指定に係る記載事項　（その１）</t>
  </si>
  <si>
    <t>同一敷地内の他の事業所又は
施設の従業者との兼務
（兼務の場合記入）</t>
  </si>
  <si>
    <t>受託居宅介護サービス事業者が事業を行う事業所の名称及び所在地並びに当該事業者の名称及び所在地　</t>
  </si>
  <si>
    <t>別添のとおり（定款、寄付行為等及びその登記簿の謄本又は条例等、共同生活住居の構造概要及び平面図、経歴書、運営規程、利用者からの苦情を解決するために講ずる措置の概要、勤務体制・形態一覧表、資産状況（貸借対照表・財産目録等）、設備・備品等一覧表、協力医療機関との契約内容がわかるもの） 等
※　日中サービス支援型共同生活援助事業所の場合、協議会等への報告・協議会からの評価等に関する措置の概要を添付すること
※　外部サービス利用型共同生活援助事業所の場合、受託居宅介護事業者との委託契約書の写し等を添付すること</t>
  </si>
  <si>
    <t>その他の費用</t>
  </si>
  <si>
    <t>家賃　　　　　　円、光熱水費　　　　　　　円、食材料費　　　　　　　円、日用品費　　　　　　　　円</t>
  </si>
  <si>
    <t>利用料（月額）</t>
  </si>
  <si>
    <t>難病等対象者</t>
  </si>
  <si>
    <t>精神障害者</t>
  </si>
  <si>
    <t>知的障害者</t>
  </si>
  <si>
    <t>身体障害者</t>
  </si>
  <si>
    <t>主たる対象者</t>
  </si>
  <si>
    <t>⑧一体的に運営するサテライト型住居の利用者から連絡を受ける通信機器の内容</t>
  </si>
  <si>
    <t>⑦一体的に運営するサテライト型住居　　　　有　　　　　か所　　　・　無</t>
  </si>
  <si>
    <t>㎡</t>
  </si>
  <si>
    <t>⑥入居者１人当たりの居室の最小床面積</t>
  </si>
  <si>
    <t>室（うち個室　　　室）</t>
  </si>
  <si>
    <t>⑤居室数</t>
  </si>
  <si>
    <t>④住居の利用定員数　　　　　　　　人　　　</t>
  </si>
  <si>
    <t>※事業者と賃貸人との契約の内容を記載すること</t>
  </si>
  <si>
    <t>エ　　契約期間　　　　　オ　　賃貸料がない理由</t>
  </si>
  <si>
    <t>ア　敷金　　　　　　イ　　礼金　　　　　ウ　　家賃　（月額）　　　　　　　　円　　　</t>
  </si>
  <si>
    <t>③賃貸借契約の内容：</t>
  </si>
  <si>
    <t>②建物所有者名：</t>
  </si>
  <si>
    <t>①住居区分：一戸建て、アパート、マンション、その他（　　　　）</t>
  </si>
  <si>
    <t>グループホームに供する建物形態</t>
  </si>
  <si>
    <t>共同生活住居③</t>
  </si>
  <si>
    <t>フリガナ</t>
  </si>
  <si>
    <t>共同生活住居②</t>
  </si>
  <si>
    <t>㎡</t>
  </si>
  <si>
    <t>※事業者と賃貸人との契約の内容を記載すること</t>
  </si>
  <si>
    <t>共同生活住居①</t>
  </si>
  <si>
    <t>付表７（その２）</t>
  </si>
  <si>
    <t>利用者が本体住居への連絡に使用する通信機器</t>
  </si>
  <si>
    <t>本体住居との移動距離　　　　　　　　　　　　　　　　　　　　　km　（所要時間　　　　　分）</t>
  </si>
  <si>
    <t>本体住居の名称</t>
  </si>
  <si>
    <t>㎡</t>
  </si>
  <si>
    <t>⑥居室の最小床面積</t>
  </si>
  <si>
    <t>室</t>
  </si>
  <si>
    <t>※事業者と賃貸人との契約の内容を記載すること</t>
  </si>
  <si>
    <t>サテライト型住居に供する建物形態</t>
  </si>
  <si>
    <t>サテライト型住居③</t>
  </si>
  <si>
    <t>サテライト型住居②</t>
  </si>
  <si>
    <t>サテライト型住居①</t>
  </si>
  <si>
    <t>付表７（その３）</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</si>
  <si>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</si>
  <si>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</si>
  <si>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</si>
  <si>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</si>
  <si>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</si>
  <si>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</si>
  <si>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所在地（郵便番号）</t>
  </si>
  <si>
    <t>法人の電話番号</t>
  </si>
  <si>
    <t>法人のＦＡＸ番号</t>
  </si>
  <si>
    <t>管理者の氏名</t>
  </si>
  <si>
    <t>管理者の住所(郵便番号)</t>
  </si>
  <si>
    <t>管理者の住所</t>
  </si>
  <si>
    <t>有</t>
  </si>
  <si>
    <t>選択してください</t>
  </si>
  <si>
    <t>無</t>
  </si>
  <si>
    <t>【兼務の場合記入】
事業所等の名称</t>
  </si>
  <si>
    <t>【兼務の場合記入】
兼務する職種</t>
  </si>
  <si>
    <t>【兼務の場合記入】
兼務する勤務時間</t>
  </si>
  <si>
    <t>回答入力欄</t>
  </si>
  <si>
    <t>第●条 第●項 第●号　　と記入</t>
  </si>
  <si>
    <t>住所（郵便番号）</t>
  </si>
  <si>
    <t>住所</t>
  </si>
  <si>
    <t>その他参考となる事項
第三者評価の実施状況</t>
  </si>
  <si>
    <t>している</t>
  </si>
  <si>
    <t>その他参考となる事項
苦情解決の措置概要　　窓口（連絡先）</t>
  </si>
  <si>
    <t>していない</t>
  </si>
  <si>
    <t>その他参考となる事項
苦情解決の措置概要　　担当者</t>
  </si>
  <si>
    <t>その他参考となる事項
その他</t>
  </si>
  <si>
    <t>●出力シート</t>
  </si>
  <si>
    <t>～出力までの手順～
　１　入力シートの各項目に回答する。
　２　出力シートで申請日を入力し、出力する内容に誤りがないか確認して印刷する。</t>
  </si>
  <si>
    <t>事業所</t>
  </si>
  <si>
    <t>〒</t>
  </si>
  <si>
    <t>管理者</t>
  </si>
  <si>
    <t>氏　名</t>
  </si>
  <si>
    <t>事業所等の名称</t>
  </si>
  <si>
    <t>兼務する職種及び勤務時間等</t>
  </si>
  <si>
    <t>専従</t>
  </si>
  <si>
    <t>従業者数</t>
  </si>
  <si>
    <t>常勤（人）</t>
  </si>
  <si>
    <t>非常勤（人）</t>
  </si>
  <si>
    <t>常勤換算後の人数（人）</t>
  </si>
  <si>
    <t>基準上の必要人数（人）</t>
  </si>
  <si>
    <t>第三者評価の実施状況</t>
  </si>
  <si>
    <t>苦情解決の措置概要</t>
  </si>
  <si>
    <t>付表７　共同生活援助事業所（グループホーム）の指定に係る記載事項　（その１）</t>
  </si>
  <si>
    <t>サービスの提供形態
（該当部分に○）</t>
  </si>
  <si>
    <t>介護サービス包括型</t>
  </si>
  <si>
    <t>日中サービス支援型</t>
  </si>
  <si>
    <t>外部サービス利用型</t>
  </si>
  <si>
    <t>生活支援員の業務の外部委託の予定</t>
  </si>
  <si>
    <t>当該事業の実施について定めてある定款・寄付行為等又は条例等</t>
  </si>
  <si>
    <t>当該事業所で兼務する他の職務（兼務の場合記入）</t>
  </si>
  <si>
    <t>同一敷地内の他の事業所又は
施設の従業者との兼務
（兼務の場合記入）</t>
  </si>
  <si>
    <t>利用定員</t>
  </si>
  <si>
    <t>※複数の住居を運営する場合は合計定員数を記入すること</t>
  </si>
  <si>
    <t>人</t>
  </si>
  <si>
    <t>サービス管理責任者</t>
  </si>
  <si>
    <t>世話人</t>
  </si>
  <si>
    <t>生活支援員</t>
  </si>
  <si>
    <t>※兼務</t>
  </si>
  <si>
    <t>障害者支援施設等との
連携体制等</t>
  </si>
  <si>
    <t>連携施設の種別・名称</t>
  </si>
  <si>
    <t>支援体制の概要</t>
  </si>
  <si>
    <t>協力医療機関</t>
  </si>
  <si>
    <t>協力歯科医療機関</t>
  </si>
  <si>
    <t>主な診療科名</t>
  </si>
  <si>
    <t>名　称</t>
  </si>
  <si>
    <t>別添のとおり（定款、寄付行為等及びその登記簿の謄本又は条例等、共同生活住居の構造概要及び平面図、経歴書、運営規程、利用者からの苦情を解決するために講ずる措置の概要、勤務体制・形態一覧表、資産状況（貸借対照表・財産目録等）、設備・備品等一覧表、協力医療機関との契約内容がわかるもの） 等
※　日中サービス支援型共同生活援助事業所の場合、協議会等への報告・協議会からの評価等に関する措置の概要を添付すること
※　外部サービス利用型共同生活援助事業所の場合、受託居宅介護事業者との委託契約書の写し等を添付すること</t>
  </si>
  <si>
    <t>※　主たる事業所とは、複数の共同生活住居がある場合、当該事業所からいずれの共同生活住居に対して、概ね３０分程度で移動可能な範囲にある事業所をいう。</t>
  </si>
  <si>
    <t>１．「受付番号」「基準上の必要人数」欄には、記載しないでください。</t>
  </si>
  <si>
    <t>２．記入欄が不足する場合は、適宜欄を設けて記載するか又は別葉に記載した書類を添付してください。</t>
  </si>
  <si>
    <t>サービスの提供形態</t>
  </si>
  <si>
    <t>該当サービスを選択してください</t>
  </si>
  <si>
    <t>介護サービス包括型　外部委託予定</t>
  </si>
  <si>
    <t>有の場合　時間数</t>
  </si>
  <si>
    <t>「月●時間」と入力してください。</t>
  </si>
  <si>
    <t>日中サービス支援型　外部委託予定</t>
  </si>
  <si>
    <t>名称（フリガナ）</t>
  </si>
  <si>
    <t>管理者の氏名（フリガナ）</t>
  </si>
  <si>
    <t>当該事業所で兼務する他の職務
（兼務の場合記入）</t>
  </si>
  <si>
    <t>サービス管理責任者
従業者数　専従　常勤人数</t>
  </si>
  <si>
    <t>サービス管理責任者
従業者数　専従　非常勤人数</t>
  </si>
  <si>
    <t>サービス管理責任者
従業者数　※兼務　常勤人数</t>
  </si>
  <si>
    <t>サービス管理責任者
従業者数　※兼務　非常勤人数</t>
  </si>
  <si>
    <t>世話人
従業者数　専従　常勤人数</t>
  </si>
  <si>
    <t>世話人
従業者数　専従　非常勤人数</t>
  </si>
  <si>
    <t>世話人
常勤換算後の人数</t>
  </si>
  <si>
    <t>世話人
従業者数　※兼務　常勤人数</t>
  </si>
  <si>
    <t>世話人
従業者数　※兼務　非常勤人数</t>
  </si>
  <si>
    <t>生活支援員
従業者数　専従　常勤人数</t>
  </si>
  <si>
    <t>生活支援員
従業者数　専従　非常勤人数</t>
  </si>
  <si>
    <t>生活支援員
従業者数　※兼務　常勤人数</t>
  </si>
  <si>
    <t>生活支援員
従業者数　※兼務　非常勤人数</t>
  </si>
  <si>
    <t>生活支援員
常勤換算後の人数</t>
  </si>
  <si>
    <t>障害者支援施設等との連携体制等
連携施設の種別・名称</t>
  </si>
  <si>
    <t>障害者支援施設等との連携体制等
支援体制の概要</t>
  </si>
  <si>
    <t>協力医療機関　　名称</t>
  </si>
  <si>
    <t>協力医療機関　　主な診療科名</t>
  </si>
  <si>
    <t>協力歯科医療機関　　名称</t>
  </si>
  <si>
    <t>付表７（その２）</t>
  </si>
  <si>
    <t>グループホームに供する建物形態</t>
  </si>
  <si>
    <t>①住居区分</t>
  </si>
  <si>
    <t>②建物所有者名</t>
  </si>
  <si>
    <t>③賃貸借契約の内容</t>
  </si>
  <si>
    <t>④住居の利用定員数</t>
  </si>
  <si>
    <t>⑤居室数</t>
  </si>
  <si>
    <t>（うち個室</t>
  </si>
  <si>
    <t>室）</t>
  </si>
  <si>
    <t>⑥入居者１人当たりの居室の最小床面積</t>
  </si>
  <si>
    <t>⑦一体的に運営するサテライト型住居</t>
  </si>
  <si>
    <t>　</t>
  </si>
  <si>
    <t>⑧一体的に運営するサテライト型住居の利用者から連絡を受ける通信機器</t>
  </si>
  <si>
    <t>家賃</t>
  </si>
  <si>
    <t>光熱水費</t>
  </si>
  <si>
    <t>食材料費</t>
  </si>
  <si>
    <t>日用品費</t>
  </si>
  <si>
    <t>その他の費用</t>
  </si>
  <si>
    <t>付表７（その３）</t>
  </si>
  <si>
    <t>サテライト型住居に供する建物形態</t>
  </si>
  <si>
    <t>⑥居室の最小床面積</t>
  </si>
  <si>
    <t>本体住居の名称</t>
  </si>
  <si>
    <t>本体住居との移動距離</t>
  </si>
  <si>
    <t>km</t>
  </si>
  <si>
    <t>（所要時間</t>
  </si>
  <si>
    <t>分）</t>
  </si>
  <si>
    <t>利用者が本体住居への連絡に使用する通信機器</t>
  </si>
  <si>
    <t>付表７（その１）</t>
  </si>
  <si>
    <t>付表7（その１）　共同生活援助事業所（グループホーム）の指定に係る記載事項</t>
  </si>
  <si>
    <t>名称（カタカナ）</t>
  </si>
  <si>
    <t>２　グループホームに供する建物形態に関し、すべての内容に回答してください。</t>
  </si>
  <si>
    <t>一戸建て</t>
  </si>
  <si>
    <t>住居区分その他の場合記入</t>
  </si>
  <si>
    <t>アパート</t>
  </si>
  <si>
    <t>②建物所有者名</t>
  </si>
  <si>
    <t>マンション</t>
  </si>
  <si>
    <t>ア．敷金</t>
  </si>
  <si>
    <t>イ．礼金</t>
  </si>
  <si>
    <t>ウ．家賃</t>
  </si>
  <si>
    <t>エ．契約期間</t>
  </si>
  <si>
    <t>オ．賃貸料がない理由</t>
  </si>
  <si>
    <t>家賃（月額）</t>
  </si>
  <si>
    <t>賃貸料がない理由</t>
  </si>
  <si>
    <t>④住居の利用定員数（人）</t>
  </si>
  <si>
    <t>うち個室数</t>
  </si>
  <si>
    <t>⑥入居者１人当たりの居室の最小床面積（㎡）</t>
  </si>
  <si>
    <t>有</t>
  </si>
  <si>
    <t>有の場合住居数</t>
  </si>
  <si>
    <t>身体障害者</t>
  </si>
  <si>
    <t>知的障害者</t>
  </si>
  <si>
    <t>精神障害者</t>
  </si>
  <si>
    <t>難病等対象者</t>
  </si>
  <si>
    <t>利用料（月額）　家賃</t>
  </si>
  <si>
    <t>利用料（月額）　光熱水費</t>
  </si>
  <si>
    <t>利用料（月額）　食材料費</t>
  </si>
  <si>
    <t>利用料（月額）　日用品費</t>
  </si>
  <si>
    <t>付表7（その２）　共同生活住居について</t>
  </si>
  <si>
    <t>付表7（その３）　サテライト型住居について</t>
  </si>
  <si>
    <t>付表7（その２）</t>
  </si>
  <si>
    <t>①-1</t>
  </si>
  <si>
    <t>①-2</t>
  </si>
  <si>
    <t>①-3</t>
  </si>
  <si>
    <t>①-4</t>
  </si>
  <si>
    <t>①-5</t>
  </si>
  <si>
    <t>①-6</t>
  </si>
  <si>
    <t>①-6</t>
  </si>
  <si>
    <t>①-3</t>
  </si>
  <si>
    <t>①-4</t>
  </si>
  <si>
    <t>①-5</t>
  </si>
  <si>
    <t>①-7</t>
  </si>
  <si>
    <t>①-7</t>
  </si>
  <si>
    <t>①-8</t>
  </si>
  <si>
    <t>①-9</t>
  </si>
  <si>
    <t>①居住区分</t>
  </si>
  <si>
    <t>②-1</t>
  </si>
  <si>
    <t>②-2</t>
  </si>
  <si>
    <t>②-3</t>
  </si>
  <si>
    <t>②-3</t>
  </si>
  <si>
    <t>②-4</t>
  </si>
  <si>
    <t>②-4</t>
  </si>
  <si>
    <t>②-5</t>
  </si>
  <si>
    <t>②-5</t>
  </si>
  <si>
    <t>②-6</t>
  </si>
  <si>
    <t>②-7</t>
  </si>
  <si>
    <t>②-8</t>
  </si>
  <si>
    <t>②-9</t>
  </si>
  <si>
    <t>③-1</t>
  </si>
  <si>
    <t>③-2</t>
  </si>
  <si>
    <t>③-3</t>
  </si>
  <si>
    <t>③-4</t>
  </si>
  <si>
    <t>③-5</t>
  </si>
  <si>
    <t>③-5</t>
  </si>
  <si>
    <t>③-6</t>
  </si>
  <si>
    <t>③-6</t>
  </si>
  <si>
    <t>③-7</t>
  </si>
  <si>
    <t>③-7</t>
  </si>
  <si>
    <t>③-8</t>
  </si>
  <si>
    <t>③-9</t>
  </si>
  <si>
    <t>付表7（その３）</t>
  </si>
  <si>
    <t>①住居区分</t>
  </si>
  <si>
    <t>⑥居室の最小床面積（㎡）</t>
  </si>
  <si>
    <t>所要時間（分）</t>
  </si>
  <si>
    <t>所要時間（分）</t>
  </si>
  <si>
    <t>①-10</t>
  </si>
  <si>
    <t>②-10</t>
  </si>
  <si>
    <t>③-10</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</si>
  <si>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</si>
  <si>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</si>
  <si>
    <t>サービス
管理責任者</t>
  </si>
  <si>
    <t>サービス管理責任者（カタカナ）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</si>
</sst>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57">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u val="single"/>
      <sz val="9"/>
      <name val="ＭＳ Ｐゴシック"/>
      <family val="3"/>
    </font>
    <font>
      <u val="single"/>
      <sz val="11"/>
      <name val="ＭＳ Ｐゴシック"/>
      <family val="3"/>
    </font>
    <font>
      <sz val="14"/>
      <name val="ＭＳ Ｐゴシック"/>
      <family val="3"/>
    </font>
    <font>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u val="single"/>
      <sz val="16"/>
      <color indexed="12"/>
      <name val="ＭＳ Ｐゴシック"/>
      <family val="3"/>
    </font>
    <font>
      <sz val="7"/>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u val="single"/>
      <sz val="14"/>
      <color theme="10"/>
      <name val="ＭＳ Ｐゴシック"/>
      <family val="3"/>
    </font>
    <font>
      <u val="single"/>
      <sz val="16"/>
      <color theme="10"/>
      <name val="ＭＳ Ｐゴシック"/>
      <family val="3"/>
    </font>
    <font>
      <sz val="7"/>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4999699890613556"/>
        <bgColor indexed="64"/>
      </patternFill>
    </fill>
    <fill>
      <patternFill patternType="solid">
        <fgColor indexed="22"/>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color indexed="63"/>
      </bottom>
    </border>
    <border>
      <left>
        <color indexed="63"/>
      </left>
      <right style="hair"/>
      <top style="thin"/>
      <bottom style="thin"/>
    </border>
    <border>
      <left style="thin"/>
      <right>
        <color indexed="63"/>
      </right>
      <top>
        <color indexed="63"/>
      </top>
      <bottom style="hair"/>
    </border>
    <border>
      <left>
        <color indexed="63"/>
      </left>
      <right>
        <color indexed="63"/>
      </right>
      <top>
        <color indexed="63"/>
      </top>
      <bottom style="hair"/>
    </border>
    <border>
      <left style="thin"/>
      <right style="thin"/>
      <top style="thin"/>
      <bottom style="thin"/>
    </border>
    <border>
      <left style="thin"/>
      <right>
        <color indexed="63"/>
      </right>
      <top>
        <color indexed="63"/>
      </top>
      <bottom>
        <color indexed="63"/>
      </bottom>
    </border>
    <border>
      <left>
        <color indexed="63"/>
      </left>
      <right style="medium"/>
      <top>
        <color indexed="63"/>
      </top>
      <bottom style="hair"/>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style="thin"/>
      <bottom style="thin"/>
    </border>
    <border>
      <left>
        <color indexed="63"/>
      </left>
      <right style="medium"/>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color indexed="63"/>
      </right>
      <top>
        <color indexed="63"/>
      </top>
      <bottom style="dotted"/>
    </border>
    <border>
      <left style="thin"/>
      <right>
        <color indexed="63"/>
      </right>
      <top style="thin"/>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style="medium"/>
      <top style="thin"/>
      <bottom/>
    </border>
    <border>
      <left style="thin"/>
      <right style="medium"/>
      <top>
        <color indexed="63"/>
      </top>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style="dotted"/>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tted"/>
      <top style="thin"/>
      <bottom style="thin"/>
    </border>
    <border>
      <left style="thin"/>
      <right style="thin"/>
      <top style="thin"/>
      <bottom style="medium"/>
    </border>
    <border>
      <left style="dotted"/>
      <right>
        <color indexed="63"/>
      </right>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medium"/>
      <right style="thin"/>
      <top style="dotted"/>
      <bottom style="thin"/>
    </border>
    <border>
      <left style="thin"/>
      <right style="medium"/>
      <top style="dotted"/>
      <bottom style="thin"/>
    </border>
    <border>
      <left>
        <color indexed="63"/>
      </left>
      <right style="thin"/>
      <top style="thin"/>
      <bottom style="medium"/>
    </border>
    <border>
      <left>
        <color indexed="63"/>
      </left>
      <right style="thin"/>
      <top style="medium"/>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style="medium"/>
      <top style="thin"/>
      <bottom style="thin"/>
    </border>
    <border>
      <left>
        <color indexed="63"/>
      </left>
      <right style="thin"/>
      <top>
        <color indexed="63"/>
      </top>
      <bottom style="hair"/>
    </border>
    <border>
      <left>
        <color indexed="63"/>
      </left>
      <right style="thin"/>
      <top style="hair"/>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thin"/>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medium"/>
      <right style="medium"/>
      <top>
        <color indexed="63"/>
      </top>
      <bottom style="medium"/>
    </border>
    <border>
      <left style="thin"/>
      <right style="thin"/>
      <top style="medium"/>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style="medium"/>
      <top>
        <color indexed="63"/>
      </top>
      <bottom style="dotted"/>
    </border>
    <border>
      <left style="thin"/>
      <right>
        <color indexed="63"/>
      </right>
      <top>
        <color indexed="63"/>
      </top>
      <bottom style="dotted"/>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protection/>
    </xf>
    <xf numFmtId="0" fontId="0"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727">
    <xf numFmtId="0" fontId="0" fillId="0" borderId="0" xfId="0" applyAlignment="1">
      <alignment/>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Border="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3" fillId="0" borderId="10"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3" fillId="0" borderId="0" xfId="0" applyFont="1" applyBorder="1" applyAlignment="1">
      <alignment vertical="center"/>
    </xf>
    <xf numFmtId="0" fontId="0" fillId="0" borderId="16" xfId="0" applyFont="1" applyBorder="1" applyAlignment="1">
      <alignment/>
    </xf>
    <xf numFmtId="0" fontId="0" fillId="0" borderId="0" xfId="0" applyFont="1" applyAlignment="1">
      <alignment horizontal="center" vertical="top"/>
    </xf>
    <xf numFmtId="0" fontId="0" fillId="0" borderId="20" xfId="0" applyFont="1" applyBorder="1" applyAlignment="1">
      <alignment horizontal="center" vertical="center"/>
    </xf>
    <xf numFmtId="0" fontId="0" fillId="0" borderId="21" xfId="0" applyFont="1" applyBorder="1" applyAlignment="1">
      <alignment horizontal="left" vertical="top"/>
    </xf>
    <xf numFmtId="0" fontId="0" fillId="0" borderId="22" xfId="0" applyFont="1" applyBorder="1" applyAlignment="1">
      <alignment horizontal="left" vertical="top"/>
    </xf>
    <xf numFmtId="0" fontId="3" fillId="0" borderId="22" xfId="0" applyFont="1" applyBorder="1" applyAlignment="1">
      <alignment horizontal="left" vertical="top"/>
    </xf>
    <xf numFmtId="0" fontId="3" fillId="0" borderId="22" xfId="0" applyFont="1" applyBorder="1" applyAlignment="1">
      <alignment/>
    </xf>
    <xf numFmtId="0" fontId="3" fillId="0" borderId="22" xfId="0" applyFont="1" applyBorder="1" applyAlignment="1">
      <alignment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horizontal="left" vertical="top"/>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xf>
    <xf numFmtId="0" fontId="0" fillId="0" borderId="29" xfId="0" applyFont="1" applyBorder="1" applyAlignment="1">
      <alignment horizontal="center" vertical="center"/>
    </xf>
    <xf numFmtId="0" fontId="0" fillId="0" borderId="26" xfId="0" applyFont="1" applyBorder="1" applyAlignment="1">
      <alignment/>
    </xf>
    <xf numFmtId="0" fontId="0" fillId="0" borderId="10" xfId="0" applyFont="1" applyBorder="1" applyAlignment="1">
      <alignment/>
    </xf>
    <xf numFmtId="0" fontId="0" fillId="0" borderId="10" xfId="0" applyFont="1" applyBorder="1" applyAlignment="1">
      <alignment vertical="center"/>
    </xf>
    <xf numFmtId="0" fontId="3" fillId="0" borderId="26" xfId="0" applyFont="1" applyBorder="1" applyAlignment="1">
      <alignment vertical="center"/>
    </xf>
    <xf numFmtId="0" fontId="3" fillId="0" borderId="20" xfId="0" applyFont="1" applyBorder="1" applyAlignment="1">
      <alignment vertical="center"/>
    </xf>
    <xf numFmtId="0" fontId="0" fillId="0" borderId="30" xfId="0" applyFont="1" applyBorder="1" applyAlignment="1">
      <alignment horizontal="center" vertical="center"/>
    </xf>
    <xf numFmtId="0" fontId="0" fillId="0" borderId="0" xfId="0" applyFont="1" applyBorder="1" applyAlignment="1">
      <alignment/>
    </xf>
    <xf numFmtId="0" fontId="3" fillId="0" borderId="22" xfId="0" applyFont="1" applyBorder="1" applyAlignment="1">
      <alignment horizontal="right" vertical="center"/>
    </xf>
    <xf numFmtId="0" fontId="2" fillId="0" borderId="11" xfId="0" applyFont="1" applyBorder="1" applyAlignment="1">
      <alignment vertical="center" shrinkToFit="1"/>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horizontal="center" vertical="center" shrinkToFit="1"/>
    </xf>
    <xf numFmtId="0" fontId="3" fillId="0" borderId="32" xfId="0" applyFont="1" applyBorder="1" applyAlignment="1">
      <alignment vertical="center" shrinkToFit="1"/>
    </xf>
    <xf numFmtId="0" fontId="0" fillId="0" borderId="10" xfId="0" applyFont="1" applyBorder="1" applyAlignment="1">
      <alignment horizontal="center" vertical="center"/>
    </xf>
    <xf numFmtId="0" fontId="3" fillId="0" borderId="33" xfId="0" applyFont="1" applyBorder="1" applyAlignment="1">
      <alignment horizontal="left" vertical="center"/>
    </xf>
    <xf numFmtId="0" fontId="3" fillId="0" borderId="15"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horizontal="right" vertical="center"/>
    </xf>
    <xf numFmtId="0" fontId="0" fillId="0" borderId="13" xfId="0" applyFont="1" applyBorder="1" applyAlignment="1">
      <alignment horizontal="left" vertical="top"/>
    </xf>
    <xf numFmtId="0" fontId="3" fillId="0" borderId="36" xfId="0" applyFont="1" applyBorder="1" applyAlignment="1">
      <alignment horizontal="left" vertical="top"/>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0" xfId="0" applyFont="1" applyBorder="1" applyAlignment="1">
      <alignment horizontal="center" vertical="center"/>
    </xf>
    <xf numFmtId="0" fontId="53" fillId="0" borderId="0" xfId="0" applyFont="1" applyAlignment="1">
      <alignment horizontal="center" vertical="center"/>
    </xf>
    <xf numFmtId="0" fontId="0" fillId="0" borderId="13" xfId="0" applyFont="1" applyBorder="1" applyAlignment="1">
      <alignment horizontal="left" vertical="top"/>
    </xf>
    <xf numFmtId="0" fontId="0" fillId="0" borderId="0" xfId="62" applyAlignment="1">
      <alignment horizontal="left" vertical="center"/>
      <protection/>
    </xf>
    <xf numFmtId="0" fontId="3" fillId="0" borderId="0" xfId="62" applyFont="1" applyAlignment="1">
      <alignment vertical="center"/>
      <protection/>
    </xf>
    <xf numFmtId="0" fontId="0" fillId="0" borderId="0" xfId="62">
      <alignment/>
      <protection/>
    </xf>
    <xf numFmtId="0" fontId="0" fillId="0" borderId="0" xfId="62" applyAlignment="1">
      <alignment horizontal="left" vertical="top" wrapText="1"/>
      <protection/>
    </xf>
    <xf numFmtId="0" fontId="0" fillId="0" borderId="0" xfId="62" applyAlignment="1">
      <alignment wrapText="1"/>
      <protection/>
    </xf>
    <xf numFmtId="0" fontId="4" fillId="0" borderId="0" xfId="62" applyFont="1" applyAlignment="1">
      <alignment horizontal="center" vertical="center"/>
      <protection/>
    </xf>
    <xf numFmtId="0" fontId="4" fillId="0" borderId="0" xfId="62" applyFont="1" applyAlignment="1">
      <alignment vertical="center"/>
      <protection/>
    </xf>
    <xf numFmtId="0" fontId="0" fillId="0" borderId="37" xfId="62" applyFont="1" applyBorder="1" applyAlignment="1">
      <alignment horizontal="left" vertical="center"/>
      <protection/>
    </xf>
    <xf numFmtId="0" fontId="4" fillId="0" borderId="18" xfId="62" applyFont="1" applyBorder="1" applyAlignment="1">
      <alignment vertical="center"/>
      <protection/>
    </xf>
    <xf numFmtId="0" fontId="4" fillId="0" borderId="0" xfId="62" applyFont="1">
      <alignment/>
      <protection/>
    </xf>
    <xf numFmtId="0" fontId="0" fillId="0" borderId="23" xfId="62" applyBorder="1" applyAlignment="1">
      <alignment horizontal="center" vertical="center"/>
      <protection/>
    </xf>
    <xf numFmtId="0" fontId="0" fillId="0" borderId="26" xfId="62" applyBorder="1" applyAlignment="1">
      <alignment vertical="center"/>
      <protection/>
    </xf>
    <xf numFmtId="0" fontId="0" fillId="0" borderId="38" xfId="62" applyBorder="1" applyAlignment="1">
      <alignment horizontal="left" vertical="center"/>
      <protection/>
    </xf>
    <xf numFmtId="0" fontId="3" fillId="0" borderId="18" xfId="62" applyFont="1" applyBorder="1" applyAlignment="1">
      <alignment vertical="center"/>
      <protection/>
    </xf>
    <xf numFmtId="176" fontId="0" fillId="0" borderId="38" xfId="62" applyNumberFormat="1" applyBorder="1" applyAlignment="1">
      <alignment horizontal="left" vertical="center"/>
      <protection/>
    </xf>
    <xf numFmtId="0" fontId="3" fillId="0" borderId="18" xfId="62" applyFont="1" applyBorder="1" applyAlignment="1">
      <alignment vertical="center" wrapText="1"/>
      <protection/>
    </xf>
    <xf numFmtId="0" fontId="0" fillId="0" borderId="26" xfId="62" applyBorder="1" applyAlignment="1">
      <alignment vertical="center" wrapText="1"/>
      <protection/>
    </xf>
    <xf numFmtId="0" fontId="0" fillId="0" borderId="0" xfId="62" applyAlignment="1">
      <alignment vertical="center"/>
      <protection/>
    </xf>
    <xf numFmtId="0" fontId="0" fillId="0" borderId="0" xfId="62" applyAlignment="1">
      <alignment horizontal="center" vertical="center"/>
      <protection/>
    </xf>
    <xf numFmtId="0" fontId="0" fillId="8" borderId="23" xfId="62" applyFill="1" applyBorder="1" applyAlignment="1">
      <alignment horizontal="center" vertical="center"/>
      <protection/>
    </xf>
    <xf numFmtId="0" fontId="0" fillId="8" borderId="38" xfId="62" applyFill="1" applyBorder="1" applyAlignment="1">
      <alignment horizontal="left" vertical="center"/>
      <protection/>
    </xf>
    <xf numFmtId="0" fontId="3" fillId="8" borderId="18" xfId="62" applyFont="1" applyFill="1" applyBorder="1" applyAlignment="1">
      <alignment vertical="center"/>
      <protection/>
    </xf>
    <xf numFmtId="0" fontId="0" fillId="8" borderId="0" xfId="62" applyFill="1">
      <alignment/>
      <protection/>
    </xf>
    <xf numFmtId="0" fontId="0" fillId="0" borderId="38" xfId="62" applyFill="1" applyBorder="1" applyAlignment="1">
      <alignment horizontal="left" vertical="center"/>
      <protection/>
    </xf>
    <xf numFmtId="0" fontId="0" fillId="0" borderId="0" xfId="62" applyFill="1">
      <alignment/>
      <protection/>
    </xf>
    <xf numFmtId="0" fontId="0" fillId="33" borderId="0" xfId="62" applyFill="1">
      <alignment/>
      <protection/>
    </xf>
    <xf numFmtId="0" fontId="53" fillId="0" borderId="23" xfId="62" applyFont="1" applyFill="1" applyBorder="1">
      <alignment/>
      <protection/>
    </xf>
    <xf numFmtId="0" fontId="0" fillId="34" borderId="0" xfId="62" applyFill="1">
      <alignment/>
      <protection/>
    </xf>
    <xf numFmtId="0" fontId="0" fillId="0" borderId="23" xfId="62" applyFill="1" applyBorder="1" applyAlignment="1">
      <alignment horizontal="center" vertical="center"/>
      <protection/>
    </xf>
    <xf numFmtId="0" fontId="3" fillId="0" borderId="18" xfId="62" applyFont="1" applyFill="1" applyBorder="1" applyAlignment="1">
      <alignment vertical="center"/>
      <protection/>
    </xf>
    <xf numFmtId="0" fontId="0" fillId="0" borderId="26" xfId="62" applyFill="1" applyBorder="1" applyAlignment="1">
      <alignment vertical="center" wrapText="1"/>
      <protection/>
    </xf>
    <xf numFmtId="0" fontId="0" fillId="0" borderId="38" xfId="62" applyNumberFormat="1" applyFill="1" applyBorder="1" applyAlignment="1">
      <alignment horizontal="left" vertical="center"/>
      <protection/>
    </xf>
    <xf numFmtId="0" fontId="0" fillId="0" borderId="0" xfId="62" applyFill="1" applyAlignment="1">
      <alignment horizontal="center" vertical="center"/>
      <protection/>
    </xf>
    <xf numFmtId="0" fontId="0" fillId="0" borderId="0" xfId="62" applyFill="1" applyAlignment="1">
      <alignment vertical="center"/>
      <protection/>
    </xf>
    <xf numFmtId="0" fontId="0" fillId="0" borderId="0" xfId="62" applyFill="1" applyAlignment="1">
      <alignment horizontal="left" vertical="center"/>
      <protection/>
    </xf>
    <xf numFmtId="0" fontId="3" fillId="0" borderId="0" xfId="62" applyFont="1" applyFill="1" applyAlignment="1">
      <alignment vertical="center"/>
      <protection/>
    </xf>
    <xf numFmtId="0" fontId="0" fillId="0" borderId="0" xfId="62" applyFont="1" applyAlignment="1">
      <alignment vertical="center"/>
      <protection/>
    </xf>
    <xf numFmtId="0" fontId="0" fillId="0" borderId="0" xfId="62" applyFont="1" applyFill="1" applyBorder="1" applyAlignment="1">
      <alignment horizontal="center" vertical="center"/>
      <protection/>
    </xf>
    <xf numFmtId="0" fontId="4" fillId="0" borderId="36" xfId="62" applyFont="1" applyBorder="1" applyAlignment="1">
      <alignment horizontal="right" vertical="center" shrinkToFit="1"/>
      <protection/>
    </xf>
    <xf numFmtId="0" fontId="4" fillId="0" borderId="36" xfId="62" applyFont="1" applyBorder="1" applyAlignment="1">
      <alignment horizontal="left" vertical="center" shrinkToFit="1"/>
      <protection/>
    </xf>
    <xf numFmtId="0" fontId="0" fillId="0" borderId="0" xfId="62" applyBorder="1">
      <alignment/>
      <protection/>
    </xf>
    <xf numFmtId="0" fontId="0" fillId="0" borderId="15" xfId="62" applyFont="1" applyBorder="1" applyAlignment="1">
      <alignment horizontal="left" vertical="center"/>
      <protection/>
    </xf>
    <xf numFmtId="0" fontId="0" fillId="0" borderId="39" xfId="62" applyFont="1" applyBorder="1" applyAlignment="1">
      <alignment horizontal="left" vertical="center"/>
      <protection/>
    </xf>
    <xf numFmtId="0" fontId="0" fillId="0" borderId="24" xfId="62" applyFont="1" applyBorder="1" applyAlignment="1">
      <alignment horizontal="left" vertical="center"/>
      <protection/>
    </xf>
    <xf numFmtId="0" fontId="0" fillId="0" borderId="0" xfId="62" applyFont="1" applyBorder="1" applyAlignment="1">
      <alignment horizontal="left" vertical="center"/>
      <protection/>
    </xf>
    <xf numFmtId="0" fontId="2" fillId="0" borderId="0" xfId="62" applyFont="1">
      <alignment/>
      <protection/>
    </xf>
    <xf numFmtId="0" fontId="0" fillId="0" borderId="14" xfId="62" applyFont="1" applyBorder="1" applyAlignment="1">
      <alignment horizontal="left" vertical="center"/>
      <protection/>
    </xf>
    <xf numFmtId="0" fontId="0" fillId="0" borderId="0" xfId="62" applyFont="1" applyAlignment="1">
      <alignment vertical="center"/>
      <protection/>
    </xf>
    <xf numFmtId="0" fontId="0" fillId="0" borderId="10" xfId="62" applyFont="1" applyBorder="1" applyAlignment="1">
      <alignment horizontal="center" vertical="center" shrinkToFit="1"/>
      <protection/>
    </xf>
    <xf numFmtId="176" fontId="0" fillId="0" borderId="0" xfId="62" applyNumberFormat="1" applyFont="1" applyBorder="1" applyAlignment="1">
      <alignment horizontal="left" vertical="center"/>
      <protection/>
    </xf>
    <xf numFmtId="0" fontId="9" fillId="0" borderId="10" xfId="62" applyFont="1" applyBorder="1" applyAlignment="1">
      <alignment vertical="center" wrapText="1"/>
      <protection/>
    </xf>
    <xf numFmtId="0" fontId="0" fillId="0" borderId="10" xfId="62" applyFont="1" applyBorder="1" applyAlignment="1">
      <alignment vertical="center" wrapText="1"/>
      <protection/>
    </xf>
    <xf numFmtId="0" fontId="0" fillId="0" borderId="38" xfId="62" applyFont="1" applyBorder="1" applyAlignment="1">
      <alignment horizontal="left" vertical="center"/>
      <protection/>
    </xf>
    <xf numFmtId="0" fontId="0" fillId="0" borderId="26" xfId="62" applyFont="1" applyBorder="1" applyAlignment="1">
      <alignment vertical="center"/>
      <protection/>
    </xf>
    <xf numFmtId="0" fontId="0" fillId="0" borderId="26" xfId="62" applyFont="1" applyBorder="1" applyAlignment="1">
      <alignment vertical="center" wrapText="1"/>
      <protection/>
    </xf>
    <xf numFmtId="0" fontId="0" fillId="0" borderId="0" xfId="62" applyFont="1">
      <alignment/>
      <protection/>
    </xf>
    <xf numFmtId="0" fontId="0" fillId="0" borderId="14" xfId="62" applyFont="1" applyBorder="1" applyAlignment="1">
      <alignment horizontal="left" vertical="center" wrapText="1"/>
      <protection/>
    </xf>
    <xf numFmtId="0" fontId="3" fillId="0" borderId="39" xfId="62" applyFont="1" applyBorder="1" applyAlignment="1">
      <alignment horizontal="left" vertical="center"/>
      <protection/>
    </xf>
    <xf numFmtId="176" fontId="0" fillId="0" borderId="38" xfId="62" applyNumberFormat="1" applyFont="1" applyBorder="1" applyAlignment="1">
      <alignment horizontal="left" vertical="center"/>
      <protection/>
    </xf>
    <xf numFmtId="0" fontId="0" fillId="8" borderId="26" xfId="62" applyFont="1" applyFill="1" applyBorder="1" applyAlignment="1">
      <alignment vertical="center" wrapText="1"/>
      <protection/>
    </xf>
    <xf numFmtId="0" fontId="0" fillId="0" borderId="26" xfId="62" applyFont="1" applyFill="1" applyBorder="1" applyAlignment="1">
      <alignment vertical="center" wrapText="1"/>
      <protection/>
    </xf>
    <xf numFmtId="0" fontId="0" fillId="0" borderId="38" xfId="62" applyNumberFormat="1" applyBorder="1" applyAlignment="1">
      <alignment horizontal="left" vertical="center"/>
      <protection/>
    </xf>
    <xf numFmtId="0" fontId="0" fillId="0" borderId="15" xfId="62" applyFont="1" applyBorder="1" applyAlignment="1">
      <alignment horizontal="left" vertical="center" shrinkToFit="1"/>
      <protection/>
    </xf>
    <xf numFmtId="0" fontId="0" fillId="0" borderId="17" xfId="62" applyFont="1" applyBorder="1" applyAlignment="1">
      <alignment horizontal="left" vertical="center" shrinkToFit="1"/>
      <protection/>
    </xf>
    <xf numFmtId="0" fontId="0" fillId="0" borderId="10" xfId="62" applyFont="1" applyBorder="1" applyAlignment="1">
      <alignment horizontal="left" vertical="center" shrinkToFit="1"/>
      <protection/>
    </xf>
    <xf numFmtId="0" fontId="0" fillId="0" borderId="16" xfId="62" applyFont="1" applyBorder="1" applyAlignment="1">
      <alignment horizontal="left" vertical="center" shrinkToFit="1"/>
      <protection/>
    </xf>
    <xf numFmtId="0" fontId="0" fillId="0" borderId="13" xfId="62" applyFont="1" applyBorder="1" applyAlignment="1">
      <alignment horizontal="left" vertical="center"/>
      <protection/>
    </xf>
    <xf numFmtId="176" fontId="0" fillId="0" borderId="13" xfId="62" applyNumberFormat="1" applyFont="1" applyBorder="1" applyAlignment="1">
      <alignment horizontal="left" vertical="center"/>
      <protection/>
    </xf>
    <xf numFmtId="176" fontId="0" fillId="0" borderId="19" xfId="62" applyNumberFormat="1" applyFont="1" applyBorder="1" applyAlignment="1">
      <alignment horizontal="left" vertical="center"/>
      <protection/>
    </xf>
    <xf numFmtId="0" fontId="0" fillId="0" borderId="0" xfId="62" applyFont="1" applyBorder="1" applyAlignment="1">
      <alignment horizontal="left" vertical="center" shrinkToFit="1"/>
      <protection/>
    </xf>
    <xf numFmtId="0" fontId="0" fillId="0" borderId="0" xfId="62" applyFont="1" applyBorder="1" applyAlignment="1">
      <alignment horizontal="center" vertical="center"/>
      <protection/>
    </xf>
    <xf numFmtId="0" fontId="0" fillId="0" borderId="10" xfId="62" applyFont="1" applyBorder="1" applyAlignment="1">
      <alignment horizontal="right" vertical="center" shrinkToFit="1"/>
      <protection/>
    </xf>
    <xf numFmtId="0" fontId="0" fillId="0" borderId="10" xfId="62" applyBorder="1">
      <alignment/>
      <protection/>
    </xf>
    <xf numFmtId="0" fontId="0" fillId="0" borderId="40" xfId="62" applyBorder="1">
      <alignment/>
      <protection/>
    </xf>
    <xf numFmtId="0" fontId="0" fillId="0" borderId="18" xfId="62" applyBorder="1">
      <alignment/>
      <protection/>
    </xf>
    <xf numFmtId="0" fontId="0" fillId="0" borderId="41" xfId="62" applyFont="1" applyBorder="1" applyAlignment="1">
      <alignment horizontal="left" vertical="center"/>
      <protection/>
    </xf>
    <xf numFmtId="0" fontId="4" fillId="0" borderId="42" xfId="62" applyFont="1" applyBorder="1" applyAlignment="1">
      <alignment vertical="center"/>
      <protection/>
    </xf>
    <xf numFmtId="0" fontId="0" fillId="0" borderId="43" xfId="62" applyBorder="1" applyAlignment="1">
      <alignment vertical="center"/>
      <protection/>
    </xf>
    <xf numFmtId="0" fontId="0" fillId="0" borderId="37" xfId="62" applyFont="1" applyBorder="1" applyAlignment="1">
      <alignment horizontal="left" vertical="center"/>
      <protection/>
    </xf>
    <xf numFmtId="0" fontId="3" fillId="0" borderId="44" xfId="62" applyFont="1" applyBorder="1" applyAlignment="1">
      <alignment vertical="center"/>
      <protection/>
    </xf>
    <xf numFmtId="0" fontId="3" fillId="0" borderId="16" xfId="62" applyFont="1" applyBorder="1" applyAlignment="1">
      <alignment vertical="center"/>
      <protection/>
    </xf>
    <xf numFmtId="0" fontId="3" fillId="0" borderId="16" xfId="62" applyFont="1" applyBorder="1" applyAlignment="1">
      <alignment vertical="center" wrapText="1"/>
      <protection/>
    </xf>
    <xf numFmtId="0" fontId="0" fillId="0" borderId="45" xfId="62" applyBorder="1" applyAlignment="1">
      <alignment vertical="center"/>
      <protection/>
    </xf>
    <xf numFmtId="0" fontId="0" fillId="0" borderId="46" xfId="62" applyFont="1" applyBorder="1" applyAlignment="1">
      <alignment horizontal="left" vertical="center"/>
      <protection/>
    </xf>
    <xf numFmtId="0" fontId="3" fillId="0" borderId="31" xfId="62" applyFont="1" applyBorder="1" applyAlignment="1">
      <alignment vertical="center"/>
      <protection/>
    </xf>
    <xf numFmtId="0" fontId="4" fillId="0" borderId="41" xfId="62" applyFont="1" applyBorder="1" applyAlignment="1">
      <alignment horizontal="left" vertical="center"/>
      <protection/>
    </xf>
    <xf numFmtId="0" fontId="0" fillId="0" borderId="43" xfId="62" applyFont="1" applyFill="1" applyBorder="1" applyAlignment="1">
      <alignment vertical="center" wrapText="1"/>
      <protection/>
    </xf>
    <xf numFmtId="0" fontId="0" fillId="0" borderId="37" xfId="62" applyFill="1" applyBorder="1" applyAlignment="1">
      <alignment horizontal="left" vertical="center"/>
      <protection/>
    </xf>
    <xf numFmtId="0" fontId="3" fillId="0" borderId="44" xfId="62" applyFont="1" applyFill="1" applyBorder="1" applyAlignment="1">
      <alignment vertical="center"/>
      <protection/>
    </xf>
    <xf numFmtId="0" fontId="0" fillId="0" borderId="0" xfId="62" applyFont="1" applyFill="1">
      <alignment/>
      <protection/>
    </xf>
    <xf numFmtId="0" fontId="0" fillId="0" borderId="26" xfId="62" applyFont="1" applyFill="1" applyBorder="1" applyAlignment="1">
      <alignment horizontal="left" vertical="center" wrapText="1" indent="1"/>
      <protection/>
    </xf>
    <xf numFmtId="0" fontId="0" fillId="0" borderId="38" xfId="62" applyFont="1" applyFill="1" applyBorder="1" applyAlignment="1">
      <alignment horizontal="left" vertical="center"/>
      <protection/>
    </xf>
    <xf numFmtId="0" fontId="3" fillId="0" borderId="16" xfId="62" applyFont="1" applyFill="1" applyBorder="1" applyAlignment="1">
      <alignment vertical="center"/>
      <protection/>
    </xf>
    <xf numFmtId="0" fontId="0" fillId="0" borderId="23" xfId="62" applyFill="1" applyBorder="1">
      <alignment/>
      <protection/>
    </xf>
    <xf numFmtId="38" fontId="0" fillId="0" borderId="38" xfId="49" applyFill="1" applyBorder="1" applyAlignment="1">
      <alignment horizontal="left" vertical="center"/>
    </xf>
    <xf numFmtId="0" fontId="0" fillId="0" borderId="47" xfId="62" applyFont="1" applyFill="1" applyBorder="1" applyAlignment="1" quotePrefix="1">
      <alignment horizontal="center" vertical="center"/>
      <protection/>
    </xf>
    <xf numFmtId="0" fontId="0" fillId="0" borderId="36" xfId="62" applyFont="1" applyFill="1" applyBorder="1" applyAlignment="1">
      <alignment horizontal="left" vertical="center" wrapText="1"/>
      <protection/>
    </xf>
    <xf numFmtId="3" fontId="0" fillId="0" borderId="38" xfId="62" applyNumberFormat="1" applyFill="1" applyBorder="1" applyAlignment="1">
      <alignment horizontal="left" vertical="center"/>
      <protection/>
    </xf>
    <xf numFmtId="0" fontId="0" fillId="0" borderId="45" xfId="62" applyFont="1" applyFill="1" applyBorder="1" applyAlignment="1">
      <alignment vertical="center" wrapText="1"/>
      <protection/>
    </xf>
    <xf numFmtId="0" fontId="0" fillId="0" borderId="46" xfId="62" applyFill="1" applyBorder="1" applyAlignment="1">
      <alignment horizontal="left" vertical="center"/>
      <protection/>
    </xf>
    <xf numFmtId="0" fontId="3" fillId="0" borderId="31" xfId="62" applyFont="1" applyFill="1" applyBorder="1" applyAlignment="1">
      <alignment vertical="center"/>
      <protection/>
    </xf>
    <xf numFmtId="0" fontId="0" fillId="8" borderId="0" xfId="62" applyFill="1" applyAlignment="1">
      <alignment wrapText="1"/>
      <protection/>
    </xf>
    <xf numFmtId="0" fontId="4" fillId="8" borderId="0" xfId="62" applyFont="1" applyFill="1" applyAlignment="1">
      <alignment horizontal="center" vertical="center"/>
      <protection/>
    </xf>
    <xf numFmtId="0" fontId="4" fillId="8" borderId="0" xfId="62" applyFont="1" applyFill="1" applyAlignment="1">
      <alignment vertical="center"/>
      <protection/>
    </xf>
    <xf numFmtId="0" fontId="0" fillId="8" borderId="41" xfId="62" applyFont="1" applyFill="1" applyBorder="1" applyAlignment="1">
      <alignment horizontal="left" vertical="center"/>
      <protection/>
    </xf>
    <xf numFmtId="0" fontId="4" fillId="8" borderId="42" xfId="62" applyFont="1" applyFill="1" applyBorder="1" applyAlignment="1">
      <alignment vertical="center"/>
      <protection/>
    </xf>
    <xf numFmtId="0" fontId="4" fillId="8" borderId="0" xfId="62" applyFont="1" applyFill="1">
      <alignment/>
      <protection/>
    </xf>
    <xf numFmtId="0" fontId="0" fillId="8" borderId="43" xfId="62" applyFill="1" applyBorder="1" applyAlignment="1">
      <alignment vertical="center"/>
      <protection/>
    </xf>
    <xf numFmtId="0" fontId="0" fillId="8" borderId="37" xfId="62" applyFont="1" applyFill="1" applyBorder="1" applyAlignment="1">
      <alignment horizontal="left" vertical="center"/>
      <protection/>
    </xf>
    <xf numFmtId="0" fontId="3" fillId="8" borderId="44" xfId="62" applyFont="1" applyFill="1" applyBorder="1" applyAlignment="1">
      <alignment vertical="center"/>
      <protection/>
    </xf>
    <xf numFmtId="0" fontId="0" fillId="8" borderId="26" xfId="62" applyFill="1" applyBorder="1" applyAlignment="1">
      <alignment vertical="center"/>
      <protection/>
    </xf>
    <xf numFmtId="0" fontId="0" fillId="8" borderId="38" xfId="62" applyFont="1" applyFill="1" applyBorder="1" applyAlignment="1">
      <alignment horizontal="left" vertical="center"/>
      <protection/>
    </xf>
    <xf numFmtId="0" fontId="3" fillId="8" borderId="16" xfId="62" applyFont="1" applyFill="1" applyBorder="1" applyAlignment="1">
      <alignment vertical="center"/>
      <protection/>
    </xf>
    <xf numFmtId="176" fontId="0" fillId="8" borderId="38" xfId="62" applyNumberFormat="1" applyFont="1" applyFill="1" applyBorder="1" applyAlignment="1">
      <alignment horizontal="left" vertical="center"/>
      <protection/>
    </xf>
    <xf numFmtId="0" fontId="3" fillId="8" borderId="16" xfId="62" applyFont="1" applyFill="1" applyBorder="1" applyAlignment="1">
      <alignment vertical="center" wrapText="1"/>
      <protection/>
    </xf>
    <xf numFmtId="0" fontId="0" fillId="8" borderId="26" xfId="62" applyFont="1" applyFill="1" applyBorder="1" applyAlignment="1">
      <alignment vertical="center"/>
      <protection/>
    </xf>
    <xf numFmtId="0" fontId="0" fillId="8" borderId="45" xfId="62" applyFill="1" applyBorder="1" applyAlignment="1">
      <alignment vertical="center"/>
      <protection/>
    </xf>
    <xf numFmtId="0" fontId="0" fillId="8" borderId="46" xfId="62" applyFont="1" applyFill="1" applyBorder="1" applyAlignment="1">
      <alignment horizontal="left" vertical="center"/>
      <protection/>
    </xf>
    <xf numFmtId="0" fontId="3" fillId="8" borderId="31" xfId="62" applyFont="1" applyFill="1" applyBorder="1" applyAlignment="1">
      <alignment vertical="center"/>
      <protection/>
    </xf>
    <xf numFmtId="0" fontId="0" fillId="8" borderId="0" xfId="62" applyFill="1" applyAlignment="1">
      <alignment horizontal="center" vertical="center"/>
      <protection/>
    </xf>
    <xf numFmtId="0" fontId="0" fillId="8" borderId="0" xfId="62" applyFill="1" applyAlignment="1">
      <alignment vertical="center"/>
      <protection/>
    </xf>
    <xf numFmtId="0" fontId="0" fillId="8" borderId="0" xfId="62" applyFill="1" applyAlignment="1">
      <alignment horizontal="left" vertical="center"/>
      <protection/>
    </xf>
    <xf numFmtId="0" fontId="3" fillId="8" borderId="0" xfId="62" applyFont="1" applyFill="1" applyAlignment="1">
      <alignment vertical="center"/>
      <protection/>
    </xf>
    <xf numFmtId="0" fontId="4" fillId="8" borderId="41" xfId="62" applyFont="1" applyFill="1" applyBorder="1" applyAlignment="1">
      <alignment horizontal="left" vertical="center"/>
      <protection/>
    </xf>
    <xf numFmtId="0" fontId="0" fillId="8" borderId="43" xfId="62" applyFont="1" applyFill="1" applyBorder="1" applyAlignment="1">
      <alignment vertical="center" wrapText="1"/>
      <protection/>
    </xf>
    <xf numFmtId="0" fontId="0" fillId="8" borderId="37" xfId="62" applyFill="1" applyBorder="1" applyAlignment="1">
      <alignment horizontal="left" vertical="center"/>
      <protection/>
    </xf>
    <xf numFmtId="0" fontId="0" fillId="8" borderId="0" xfId="62" applyFont="1" applyFill="1">
      <alignment/>
      <protection/>
    </xf>
    <xf numFmtId="0" fontId="0" fillId="8" borderId="26" xfId="62" applyFont="1" applyFill="1" applyBorder="1" applyAlignment="1">
      <alignment horizontal="left" vertical="center" wrapText="1" indent="1"/>
      <protection/>
    </xf>
    <xf numFmtId="0" fontId="0" fillId="8" borderId="23" xfId="62" applyFill="1" applyBorder="1">
      <alignment/>
      <protection/>
    </xf>
    <xf numFmtId="38" fontId="0" fillId="8" borderId="38" xfId="49" applyFill="1" applyBorder="1" applyAlignment="1">
      <alignment horizontal="left" vertical="center"/>
    </xf>
    <xf numFmtId="0" fontId="0" fillId="8" borderId="36" xfId="62" applyFont="1" applyFill="1" applyBorder="1" applyAlignment="1">
      <alignment horizontal="left" vertical="center" wrapText="1"/>
      <protection/>
    </xf>
    <xf numFmtId="3" fontId="0" fillId="8" borderId="38" xfId="62" applyNumberFormat="1" applyFill="1" applyBorder="1" applyAlignment="1">
      <alignment horizontal="left" vertical="center"/>
      <protection/>
    </xf>
    <xf numFmtId="0" fontId="0" fillId="8" borderId="45" xfId="62" applyFont="1" applyFill="1" applyBorder="1" applyAlignment="1">
      <alignment vertical="center" wrapText="1"/>
      <protection/>
    </xf>
    <xf numFmtId="0" fontId="0" fillId="8" borderId="46" xfId="62" applyFill="1" applyBorder="1" applyAlignment="1">
      <alignment horizontal="left" vertical="center"/>
      <protection/>
    </xf>
    <xf numFmtId="0" fontId="54" fillId="0" borderId="0" xfId="43" applyFont="1" applyAlignment="1">
      <alignment horizontal="left" vertical="center"/>
    </xf>
    <xf numFmtId="0" fontId="0" fillId="0" borderId="48"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50" xfId="62" applyFont="1" applyFill="1" applyBorder="1" applyAlignment="1" quotePrefix="1">
      <alignment horizontal="center" vertical="center"/>
      <protection/>
    </xf>
    <xf numFmtId="0" fontId="0" fillId="0" borderId="51" xfId="62" applyFont="1" applyFill="1" applyBorder="1" applyAlignment="1" quotePrefix="1">
      <alignment horizontal="center" vertical="center"/>
      <protection/>
    </xf>
    <xf numFmtId="0" fontId="0" fillId="8" borderId="43" xfId="62" applyFont="1" applyFill="1" applyBorder="1" applyAlignment="1">
      <alignment vertical="center" wrapText="1"/>
      <protection/>
    </xf>
    <xf numFmtId="0" fontId="0" fillId="8" borderId="48" xfId="62" applyFont="1" applyFill="1" applyBorder="1" applyAlignment="1">
      <alignment horizontal="center" vertical="center"/>
      <protection/>
    </xf>
    <xf numFmtId="0" fontId="0" fillId="8" borderId="47" xfId="62" applyFont="1" applyFill="1" applyBorder="1" applyAlignment="1">
      <alignment horizontal="center" vertical="center"/>
      <protection/>
    </xf>
    <xf numFmtId="0" fontId="0" fillId="8" borderId="49" xfId="62" applyFont="1" applyFill="1" applyBorder="1" applyAlignment="1">
      <alignment horizontal="center" vertical="center"/>
      <protection/>
    </xf>
    <xf numFmtId="0" fontId="0" fillId="8" borderId="47" xfId="62" applyFont="1" applyFill="1" applyBorder="1" applyAlignment="1" quotePrefix="1">
      <alignment horizontal="center" vertical="center"/>
      <protection/>
    </xf>
    <xf numFmtId="0" fontId="0" fillId="8" borderId="51" xfId="62" applyFont="1" applyFill="1" applyBorder="1" applyAlignment="1" quotePrefix="1">
      <alignment horizontal="center" vertical="center"/>
      <protection/>
    </xf>
    <xf numFmtId="0" fontId="0" fillId="35" borderId="0" xfId="62" applyFill="1" applyAlignment="1">
      <alignment wrapText="1"/>
      <protection/>
    </xf>
    <xf numFmtId="0" fontId="0" fillId="35" borderId="0" xfId="62" applyFill="1">
      <alignment/>
      <protection/>
    </xf>
    <xf numFmtId="0" fontId="55" fillId="0" borderId="0" xfId="43" applyFont="1" applyAlignment="1">
      <alignment horizontal="left" vertical="center"/>
    </xf>
    <xf numFmtId="0" fontId="0" fillId="0" borderId="50" xfId="62" applyFont="1" applyFill="1" applyBorder="1" applyAlignment="1" quotePrefix="1">
      <alignment horizontal="center" vertical="center"/>
      <protection/>
    </xf>
    <xf numFmtId="0" fontId="0" fillId="0" borderId="52" xfId="62" applyFont="1" applyFill="1" applyBorder="1" applyAlignment="1" quotePrefix="1">
      <alignment horizontal="center" vertical="center"/>
      <protection/>
    </xf>
    <xf numFmtId="0" fontId="0" fillId="0" borderId="51" xfId="62" applyFont="1" applyFill="1" applyBorder="1" applyAlignment="1" quotePrefix="1">
      <alignment horizontal="center" vertical="center"/>
      <protection/>
    </xf>
    <xf numFmtId="0" fontId="0" fillId="0" borderId="53" xfId="62" applyFont="1" applyFill="1" applyBorder="1" applyAlignment="1" quotePrefix="1">
      <alignment horizontal="center" vertical="center"/>
      <protection/>
    </xf>
    <xf numFmtId="0" fontId="0" fillId="0" borderId="54" xfId="62" applyFont="1" applyFill="1" applyBorder="1" applyAlignment="1">
      <alignment vertical="center" wrapText="1"/>
      <protection/>
    </xf>
    <xf numFmtId="0" fontId="9" fillId="0" borderId="55" xfId="62" applyFont="1" applyFill="1" applyBorder="1" applyAlignment="1">
      <alignment vertical="center" wrapText="1"/>
      <protection/>
    </xf>
    <xf numFmtId="0" fontId="9" fillId="0" borderId="56" xfId="62" applyFont="1" applyFill="1" applyBorder="1" applyAlignment="1">
      <alignment vertical="center" wrapText="1"/>
      <protection/>
    </xf>
    <xf numFmtId="0" fontId="0" fillId="0" borderId="57" xfId="62" applyFont="1" applyFill="1" applyBorder="1" applyAlignment="1">
      <alignment vertical="center"/>
      <protection/>
    </xf>
    <xf numFmtId="0" fontId="0" fillId="0" borderId="58" xfId="62" applyFont="1" applyFill="1" applyBorder="1" applyAlignment="1">
      <alignment vertical="center"/>
      <protection/>
    </xf>
    <xf numFmtId="0" fontId="0" fillId="0" borderId="59" xfId="62" applyFont="1" applyFill="1" applyBorder="1" applyAlignment="1">
      <alignment vertical="center"/>
      <protection/>
    </xf>
    <xf numFmtId="0" fontId="4" fillId="0" borderId="0" xfId="62" applyFont="1" applyAlignment="1">
      <alignment horizontal="left" vertical="center" wrapText="1"/>
      <protection/>
    </xf>
    <xf numFmtId="0" fontId="4" fillId="0" borderId="0" xfId="62" applyFont="1" applyAlignment="1">
      <alignment horizontal="left" vertical="center"/>
      <protection/>
    </xf>
    <xf numFmtId="0" fontId="0" fillId="0" borderId="60" xfId="62" applyFont="1" applyFill="1" applyBorder="1" applyAlignment="1" quotePrefix="1">
      <alignment horizontal="center" vertical="center"/>
      <protection/>
    </xf>
    <xf numFmtId="0" fontId="0" fillId="0" borderId="55" xfId="62" applyFont="1" applyFill="1" applyBorder="1" applyAlignment="1">
      <alignment vertical="center" wrapText="1"/>
      <protection/>
    </xf>
    <xf numFmtId="0" fontId="0" fillId="0" borderId="56" xfId="62" applyFont="1" applyFill="1" applyBorder="1" applyAlignment="1">
      <alignment vertical="center" wrapText="1"/>
      <protection/>
    </xf>
    <xf numFmtId="0" fontId="3" fillId="0" borderId="57" xfId="62" applyFont="1" applyFill="1" applyBorder="1" applyAlignment="1">
      <alignment vertical="center"/>
      <protection/>
    </xf>
    <xf numFmtId="0" fontId="3" fillId="0" borderId="58" xfId="62" applyFont="1" applyFill="1" applyBorder="1" applyAlignment="1">
      <alignment vertical="center"/>
      <protection/>
    </xf>
    <xf numFmtId="0" fontId="3" fillId="0" borderId="59" xfId="62" applyFont="1" applyFill="1" applyBorder="1" applyAlignment="1">
      <alignment vertical="center"/>
      <protection/>
    </xf>
    <xf numFmtId="0" fontId="0" fillId="8" borderId="60" xfId="62" applyFont="1" applyFill="1" applyBorder="1" applyAlignment="1" quotePrefix="1">
      <alignment horizontal="center" vertical="center"/>
      <protection/>
    </xf>
    <xf numFmtId="0" fontId="0" fillId="8" borderId="52" xfId="62" applyFont="1" applyFill="1" applyBorder="1" applyAlignment="1" quotePrefix="1">
      <alignment horizontal="center" vertical="center"/>
      <protection/>
    </xf>
    <xf numFmtId="0" fontId="0" fillId="8" borderId="50" xfId="62" applyFont="1" applyFill="1" applyBorder="1" applyAlignment="1" quotePrefix="1">
      <alignment horizontal="center" vertical="center"/>
      <protection/>
    </xf>
    <xf numFmtId="0" fontId="0" fillId="8" borderId="51" xfId="62" applyFont="1" applyFill="1" applyBorder="1" applyAlignment="1" quotePrefix="1">
      <alignment horizontal="center" vertical="center"/>
      <protection/>
    </xf>
    <xf numFmtId="0" fontId="0" fillId="8" borderId="54" xfId="62" applyFont="1" applyFill="1" applyBorder="1" applyAlignment="1">
      <alignment vertical="center" wrapText="1"/>
      <protection/>
    </xf>
    <xf numFmtId="0" fontId="0" fillId="8" borderId="55" xfId="62" applyFont="1" applyFill="1" applyBorder="1" applyAlignment="1">
      <alignment vertical="center" wrapText="1"/>
      <protection/>
    </xf>
    <xf numFmtId="0" fontId="0" fillId="8" borderId="56" xfId="62" applyFont="1" applyFill="1" applyBorder="1" applyAlignment="1">
      <alignment vertical="center" wrapText="1"/>
      <protection/>
    </xf>
    <xf numFmtId="0" fontId="3" fillId="8" borderId="57" xfId="62" applyFont="1" applyFill="1" applyBorder="1" applyAlignment="1">
      <alignment vertical="center"/>
      <protection/>
    </xf>
    <xf numFmtId="0" fontId="3" fillId="8" borderId="58" xfId="62" applyFont="1" applyFill="1" applyBorder="1" applyAlignment="1">
      <alignment vertical="center"/>
      <protection/>
    </xf>
    <xf numFmtId="0" fontId="3" fillId="8" borderId="59" xfId="62" applyFont="1" applyFill="1" applyBorder="1" applyAlignment="1">
      <alignment vertical="center"/>
      <protection/>
    </xf>
    <xf numFmtId="0" fontId="0" fillId="8" borderId="53" xfId="62" applyFont="1" applyFill="1" applyBorder="1" applyAlignment="1" quotePrefix="1">
      <alignment horizontal="center" vertical="center"/>
      <protection/>
    </xf>
    <xf numFmtId="0" fontId="9" fillId="8" borderId="55" xfId="62" applyFont="1" applyFill="1" applyBorder="1" applyAlignment="1">
      <alignment vertical="center" wrapText="1"/>
      <protection/>
    </xf>
    <xf numFmtId="0" fontId="9" fillId="8" borderId="56" xfId="62" applyFont="1" applyFill="1" applyBorder="1" applyAlignment="1">
      <alignment vertical="center" wrapText="1"/>
      <protection/>
    </xf>
    <xf numFmtId="0" fontId="0" fillId="8" borderId="57" xfId="62" applyFont="1" applyFill="1" applyBorder="1" applyAlignment="1">
      <alignment vertical="center"/>
      <protection/>
    </xf>
    <xf numFmtId="0" fontId="0" fillId="8" borderId="58" xfId="62" applyFont="1" applyFill="1" applyBorder="1" applyAlignment="1">
      <alignment vertical="center"/>
      <protection/>
    </xf>
    <xf numFmtId="0" fontId="0" fillId="8" borderId="59" xfId="62" applyFont="1" applyFill="1" applyBorder="1" applyAlignment="1">
      <alignment vertical="center"/>
      <protection/>
    </xf>
    <xf numFmtId="0" fontId="4" fillId="8" borderId="0" xfId="62" applyFont="1" applyFill="1" applyAlignment="1">
      <alignment horizontal="left" vertical="center" wrapText="1"/>
      <protection/>
    </xf>
    <xf numFmtId="0" fontId="4" fillId="8" borderId="0" xfId="62" applyFont="1" applyFill="1" applyAlignment="1">
      <alignment horizontal="left" vertical="center"/>
      <protection/>
    </xf>
    <xf numFmtId="0" fontId="10" fillId="35" borderId="0" xfId="62" applyFont="1" applyFill="1" applyAlignment="1">
      <alignment horizontal="left" vertical="center" wrapText="1"/>
      <protection/>
    </xf>
    <xf numFmtId="0" fontId="0" fillId="0" borderId="57" xfId="62" applyFont="1" applyFill="1" applyBorder="1" applyAlignment="1">
      <alignment horizontal="left" vertical="center"/>
      <protection/>
    </xf>
    <xf numFmtId="0" fontId="0" fillId="0" borderId="58" xfId="62" applyFont="1" applyFill="1" applyBorder="1" applyAlignment="1">
      <alignment horizontal="left" vertical="center"/>
      <protection/>
    </xf>
    <xf numFmtId="0" fontId="0" fillId="0" borderId="59" xfId="62" applyFont="1" applyFill="1" applyBorder="1" applyAlignment="1">
      <alignment horizontal="left" vertical="center"/>
      <protection/>
    </xf>
    <xf numFmtId="0" fontId="3" fillId="8" borderId="57" xfId="62" applyFont="1" applyFill="1" applyBorder="1" applyAlignment="1">
      <alignment horizontal="left" vertical="center"/>
      <protection/>
    </xf>
    <xf numFmtId="0" fontId="3" fillId="8" borderId="58" xfId="62" applyFont="1" applyFill="1" applyBorder="1" applyAlignment="1">
      <alignment horizontal="left" vertical="center"/>
      <protection/>
    </xf>
    <xf numFmtId="0" fontId="3" fillId="8" borderId="59" xfId="62" applyFont="1" applyFill="1" applyBorder="1" applyAlignment="1">
      <alignment horizontal="left" vertical="center"/>
      <protection/>
    </xf>
    <xf numFmtId="0" fontId="3" fillId="0" borderId="57" xfId="62" applyFont="1" applyFill="1" applyBorder="1" applyAlignment="1">
      <alignment horizontal="left" vertical="center"/>
      <protection/>
    </xf>
    <xf numFmtId="0" fontId="3" fillId="0" borderId="58" xfId="62" applyFont="1" applyFill="1" applyBorder="1" applyAlignment="1">
      <alignment horizontal="left" vertical="center"/>
      <protection/>
    </xf>
    <xf numFmtId="0" fontId="3" fillId="0" borderId="59" xfId="62" applyFont="1" applyFill="1" applyBorder="1" applyAlignment="1">
      <alignment horizontal="left" vertical="center"/>
      <protection/>
    </xf>
    <xf numFmtId="0" fontId="3" fillId="0" borderId="50" xfId="62" applyFont="1" applyBorder="1" applyAlignment="1">
      <alignment horizontal="left" vertical="center"/>
      <protection/>
    </xf>
    <xf numFmtId="0" fontId="3" fillId="0" borderId="51" xfId="62" applyFont="1" applyBorder="1" applyAlignment="1">
      <alignment horizontal="left" vertical="center"/>
      <protection/>
    </xf>
    <xf numFmtId="0" fontId="3" fillId="0" borderId="52" xfId="62" applyFont="1" applyBorder="1" applyAlignment="1">
      <alignment horizontal="left" vertical="center"/>
      <protection/>
    </xf>
    <xf numFmtId="0" fontId="8" fillId="0" borderId="0" xfId="62" applyFont="1" applyAlignment="1">
      <alignment horizontal="left" vertical="center"/>
      <protection/>
    </xf>
    <xf numFmtId="0" fontId="0" fillId="0" borderId="0" xfId="62" applyAlignment="1">
      <alignment horizontal="left" vertical="top" wrapText="1"/>
      <protection/>
    </xf>
    <xf numFmtId="0" fontId="0" fillId="0" borderId="54" xfId="62" applyFont="1" applyBorder="1" applyAlignment="1">
      <alignment horizontal="left" vertical="center" wrapText="1"/>
      <protection/>
    </xf>
    <xf numFmtId="0" fontId="0" fillId="0" borderId="55" xfId="62" applyFont="1" applyBorder="1" applyAlignment="1">
      <alignment horizontal="left" vertical="center" wrapText="1"/>
      <protection/>
    </xf>
    <xf numFmtId="0" fontId="0" fillId="0" borderId="56" xfId="62" applyFont="1" applyBorder="1" applyAlignment="1">
      <alignment horizontal="left" vertical="center" wrapText="1"/>
      <protection/>
    </xf>
    <xf numFmtId="0" fontId="0" fillId="0" borderId="61" xfId="62" applyBorder="1" applyAlignment="1">
      <alignment horizontal="center" vertical="center"/>
      <protection/>
    </xf>
    <xf numFmtId="0" fontId="0" fillId="0" borderId="62" xfId="62" applyBorder="1" applyAlignment="1">
      <alignment horizontal="center" vertical="center"/>
      <protection/>
    </xf>
    <xf numFmtId="0" fontId="0" fillId="0" borderId="63" xfId="62" applyBorder="1" applyAlignment="1">
      <alignment horizontal="center" vertical="center"/>
      <protection/>
    </xf>
    <xf numFmtId="0" fontId="9" fillId="0" borderId="36" xfId="62" applyFont="1" applyBorder="1" applyAlignment="1">
      <alignment horizontal="left" vertical="center" shrinkToFit="1"/>
      <protection/>
    </xf>
    <xf numFmtId="0" fontId="9" fillId="0" borderId="13" xfId="62" applyFont="1" applyBorder="1" applyAlignment="1">
      <alignment horizontal="left" vertical="center" shrinkToFit="1"/>
      <protection/>
    </xf>
    <xf numFmtId="0" fontId="9" fillId="0" borderId="42" xfId="62" applyFont="1" applyBorder="1" applyAlignment="1">
      <alignment horizontal="left" vertical="center" shrinkToFit="1"/>
      <protection/>
    </xf>
    <xf numFmtId="0" fontId="0" fillId="0" borderId="36"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42" xfId="62" applyFont="1" applyBorder="1" applyAlignment="1">
      <alignment horizontal="center" vertical="center"/>
      <protection/>
    </xf>
    <xf numFmtId="0" fontId="8" fillId="0" borderId="0" xfId="62" applyFont="1" applyAlignment="1">
      <alignment horizontal="left" vertical="top"/>
      <protection/>
    </xf>
    <xf numFmtId="0" fontId="0" fillId="0" borderId="0" xfId="62" applyAlignment="1">
      <alignment horizontal="left" vertical="top"/>
      <protection/>
    </xf>
    <xf numFmtId="0" fontId="0" fillId="0" borderId="64" xfId="62" applyFont="1" applyBorder="1" applyAlignment="1">
      <alignment horizontal="center" vertical="center"/>
      <protection/>
    </xf>
    <xf numFmtId="0" fontId="0" fillId="0" borderId="65" xfId="62" applyFont="1" applyBorder="1" applyAlignment="1">
      <alignment horizontal="center" vertical="center"/>
      <protection/>
    </xf>
    <xf numFmtId="0" fontId="0" fillId="0" borderId="66" xfId="62" applyFont="1" applyBorder="1" applyAlignment="1">
      <alignment horizontal="center" vertical="center"/>
      <protection/>
    </xf>
    <xf numFmtId="0" fontId="0" fillId="36" borderId="64" xfId="62" applyFont="1" applyFill="1" applyBorder="1" applyAlignment="1">
      <alignment horizontal="center" vertical="center"/>
      <protection/>
    </xf>
    <xf numFmtId="0" fontId="0" fillId="36" borderId="65" xfId="62" applyFont="1" applyFill="1" applyBorder="1" applyAlignment="1">
      <alignment horizontal="center" vertical="center"/>
      <protection/>
    </xf>
    <xf numFmtId="0" fontId="0" fillId="36" borderId="66" xfId="62" applyFont="1" applyFill="1" applyBorder="1" applyAlignment="1">
      <alignment horizontal="center" vertical="center"/>
      <protection/>
    </xf>
    <xf numFmtId="0" fontId="0" fillId="0" borderId="36"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24" xfId="62" applyFont="1" applyBorder="1" applyAlignment="1">
      <alignment horizontal="center" vertical="center" textRotation="255" shrinkToFit="1"/>
      <protection/>
    </xf>
    <xf numFmtId="0" fontId="0" fillId="0" borderId="67" xfId="62" applyFont="1" applyBorder="1" applyAlignment="1">
      <alignment horizontal="center" vertical="center" textRotation="255" shrinkToFit="1"/>
      <protection/>
    </xf>
    <xf numFmtId="0" fontId="0" fillId="0" borderId="14" xfId="62" applyFont="1" applyBorder="1" applyAlignment="1">
      <alignment horizontal="center" vertical="center" textRotation="255" shrinkToFit="1"/>
      <protection/>
    </xf>
    <xf numFmtId="0" fontId="0" fillId="0" borderId="39" xfId="62" applyFont="1" applyBorder="1" applyAlignment="1">
      <alignment horizontal="center" vertical="center" textRotation="255" shrinkToFit="1"/>
      <protection/>
    </xf>
    <xf numFmtId="0" fontId="0" fillId="0" borderId="61" xfId="62" applyFont="1" applyBorder="1" applyAlignment="1">
      <alignment horizontal="center" vertical="center" shrinkToFit="1"/>
      <protection/>
    </xf>
    <xf numFmtId="0" fontId="0" fillId="0" borderId="61" xfId="62" applyFont="1" applyBorder="1" applyAlignment="1">
      <alignment horizontal="left" vertical="center" shrinkToFit="1"/>
      <protection/>
    </xf>
    <xf numFmtId="0" fontId="0" fillId="0" borderId="68" xfId="62" applyFont="1" applyBorder="1" applyAlignment="1">
      <alignment horizontal="center" vertical="center" shrinkToFit="1"/>
      <protection/>
    </xf>
    <xf numFmtId="176" fontId="4" fillId="0" borderId="13" xfId="62" applyNumberFormat="1" applyFont="1" applyBorder="1" applyAlignment="1">
      <alignment horizontal="left" vertical="center" shrinkToFit="1"/>
      <protection/>
    </xf>
    <xf numFmtId="176" fontId="4" fillId="0" borderId="42" xfId="62" applyNumberFormat="1" applyFont="1" applyBorder="1" applyAlignment="1">
      <alignment horizontal="left" vertical="center" shrinkToFit="1"/>
      <protection/>
    </xf>
    <xf numFmtId="0" fontId="0" fillId="0" borderId="24"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0" fillId="0" borderId="67" xfId="62" applyFont="1" applyBorder="1" applyAlignment="1">
      <alignment horizontal="left" vertical="center" shrinkToFit="1"/>
      <protection/>
    </xf>
    <xf numFmtId="0" fontId="0" fillId="0" borderId="23" xfId="62" applyFont="1" applyBorder="1" applyAlignment="1">
      <alignment horizontal="center" vertical="center" shrinkToFit="1"/>
      <protection/>
    </xf>
    <xf numFmtId="0" fontId="4" fillId="0" borderId="23" xfId="62" applyFont="1" applyBorder="1" applyAlignment="1">
      <alignment horizontal="center" vertical="center" shrinkToFit="1"/>
      <protection/>
    </xf>
    <xf numFmtId="0" fontId="0" fillId="0" borderId="68" xfId="62" applyFont="1" applyBorder="1" applyAlignment="1">
      <alignment horizontal="left" vertical="center" shrinkToFit="1"/>
      <protection/>
    </xf>
    <xf numFmtId="0" fontId="0" fillId="0" borderId="69" xfId="62" applyFont="1" applyBorder="1" applyAlignment="1">
      <alignment horizontal="center" vertical="center" shrinkToFit="1"/>
      <protection/>
    </xf>
    <xf numFmtId="0" fontId="0" fillId="0" borderId="70" xfId="62" applyFont="1" applyBorder="1" applyAlignment="1">
      <alignment horizontal="left" vertical="center" shrinkToFit="1"/>
      <protection/>
    </xf>
    <xf numFmtId="0" fontId="0" fillId="0" borderId="71" xfId="62" applyFont="1" applyBorder="1" applyAlignment="1">
      <alignment horizontal="left" vertical="center" shrinkToFit="1"/>
      <protection/>
    </xf>
    <xf numFmtId="0" fontId="0" fillId="0" borderId="72" xfId="62" applyFont="1" applyBorder="1" applyAlignment="1">
      <alignment horizontal="left" vertical="center" shrinkToFit="1"/>
      <protection/>
    </xf>
    <xf numFmtId="0" fontId="0" fillId="0" borderId="36" xfId="62" applyFont="1" applyBorder="1" applyAlignment="1">
      <alignment horizontal="center" vertical="center" shrinkToFit="1"/>
      <protection/>
    </xf>
    <xf numFmtId="0" fontId="0" fillId="0" borderId="13" xfId="62" applyFont="1" applyBorder="1" applyAlignment="1">
      <alignment horizontal="center" vertical="center" shrinkToFit="1"/>
      <protection/>
    </xf>
    <xf numFmtId="0" fontId="0" fillId="0" borderId="42" xfId="62" applyFont="1" applyBorder="1" applyAlignment="1">
      <alignment horizontal="center" vertical="center" shrinkToFit="1"/>
      <protection/>
    </xf>
    <xf numFmtId="0" fontId="0" fillId="0" borderId="14" xfId="62" applyFont="1" applyBorder="1" applyAlignment="1">
      <alignment horizontal="center" vertical="center" shrinkToFit="1"/>
      <protection/>
    </xf>
    <xf numFmtId="0" fontId="0" fillId="0" borderId="15" xfId="62" applyFont="1" applyBorder="1" applyAlignment="1">
      <alignment horizontal="center" vertical="center" shrinkToFit="1"/>
      <protection/>
    </xf>
    <xf numFmtId="0" fontId="0" fillId="0" borderId="39" xfId="62" applyFont="1" applyBorder="1" applyAlignment="1">
      <alignment horizontal="center" vertical="center" shrinkToFit="1"/>
      <protection/>
    </xf>
    <xf numFmtId="0" fontId="0" fillId="0" borderId="63" xfId="62" applyFont="1" applyBorder="1" applyAlignment="1">
      <alignment horizontal="center" vertical="center" shrinkToFit="1"/>
      <protection/>
    </xf>
    <xf numFmtId="0" fontId="0" fillId="0" borderId="73" xfId="62" applyFont="1" applyBorder="1" applyAlignment="1">
      <alignment horizontal="left" vertical="center" shrinkToFit="1"/>
      <protection/>
    </xf>
    <xf numFmtId="0" fontId="0" fillId="0" borderId="74" xfId="62" applyFont="1" applyBorder="1" applyAlignment="1">
      <alignment horizontal="left" vertical="center" shrinkToFit="1"/>
      <protection/>
    </xf>
    <xf numFmtId="0" fontId="0" fillId="0" borderId="75" xfId="62" applyFont="1" applyBorder="1" applyAlignment="1">
      <alignment horizontal="left" vertical="center" shrinkToFit="1"/>
      <protection/>
    </xf>
    <xf numFmtId="0" fontId="0" fillId="0" borderId="14" xfId="62" applyFont="1" applyBorder="1" applyAlignment="1">
      <alignment horizontal="left" vertical="center" shrinkToFit="1"/>
      <protection/>
    </xf>
    <xf numFmtId="0" fontId="0" fillId="0" borderId="15" xfId="62" applyFont="1" applyBorder="1" applyAlignment="1">
      <alignment horizontal="left" vertical="center" shrinkToFit="1"/>
      <protection/>
    </xf>
    <xf numFmtId="0" fontId="0" fillId="0" borderId="14" xfId="62" applyFont="1" applyBorder="1" applyAlignment="1">
      <alignment horizontal="center" vertical="center" shrinkToFit="1"/>
      <protection/>
    </xf>
    <xf numFmtId="0" fontId="0" fillId="0" borderId="26" xfId="62" applyFont="1" applyBorder="1" applyAlignment="1">
      <alignment horizontal="left" vertical="center"/>
      <protection/>
    </xf>
    <xf numFmtId="0" fontId="0" fillId="0" borderId="10" xfId="62" applyFont="1" applyBorder="1" applyAlignment="1">
      <alignment horizontal="left" vertical="center"/>
      <protection/>
    </xf>
    <xf numFmtId="0" fontId="0" fillId="0" borderId="18" xfId="62" applyFont="1" applyBorder="1" applyAlignment="1">
      <alignment horizontal="left" vertical="center"/>
      <protection/>
    </xf>
    <xf numFmtId="0" fontId="9" fillId="0" borderId="36" xfId="62" applyFont="1" applyBorder="1" applyAlignment="1">
      <alignment horizontal="left" vertical="center" wrapText="1"/>
      <protection/>
    </xf>
    <xf numFmtId="0" fontId="9" fillId="0" borderId="13" xfId="62" applyFont="1" applyBorder="1" applyAlignment="1">
      <alignment horizontal="left" vertical="center" wrapText="1"/>
      <protection/>
    </xf>
    <xf numFmtId="0" fontId="9" fillId="0" borderId="42" xfId="62" applyFont="1" applyBorder="1" applyAlignment="1">
      <alignment horizontal="left" vertical="center" wrapText="1"/>
      <protection/>
    </xf>
    <xf numFmtId="0" fontId="9" fillId="0" borderId="24" xfId="62" applyFont="1" applyBorder="1" applyAlignment="1">
      <alignment horizontal="left" vertical="center" wrapText="1"/>
      <protection/>
    </xf>
    <xf numFmtId="0" fontId="9" fillId="0" borderId="0" xfId="62" applyFont="1" applyBorder="1" applyAlignment="1">
      <alignment horizontal="left" vertical="center" wrapText="1"/>
      <protection/>
    </xf>
    <xf numFmtId="0" fontId="9" fillId="0" borderId="67" xfId="62" applyFont="1" applyBorder="1" applyAlignment="1">
      <alignment horizontal="left" vertical="center" wrapText="1"/>
      <protection/>
    </xf>
    <xf numFmtId="0" fontId="9" fillId="0" borderId="14" xfId="62" applyFont="1" applyBorder="1" applyAlignment="1">
      <alignment horizontal="left" vertical="center" wrapText="1"/>
      <protection/>
    </xf>
    <xf numFmtId="0" fontId="9" fillId="0" borderId="15" xfId="62" applyFont="1" applyBorder="1" applyAlignment="1">
      <alignment horizontal="left" vertical="center" wrapText="1"/>
      <protection/>
    </xf>
    <xf numFmtId="0" fontId="9" fillId="0" borderId="26" xfId="62" applyFont="1" applyBorder="1" applyAlignment="1">
      <alignment horizontal="left" vertical="center"/>
      <protection/>
    </xf>
    <xf numFmtId="0" fontId="9" fillId="0" borderId="10" xfId="62" applyFont="1" applyBorder="1" applyAlignment="1">
      <alignment horizontal="left" vertical="center"/>
      <protection/>
    </xf>
    <xf numFmtId="0" fontId="9" fillId="0" borderId="18" xfId="62" applyFont="1" applyBorder="1" applyAlignment="1">
      <alignment horizontal="left" vertical="center"/>
      <protection/>
    </xf>
    <xf numFmtId="0" fontId="0" fillId="0" borderId="73" xfId="62" applyFont="1" applyBorder="1" applyAlignment="1">
      <alignment horizontal="center" vertical="center"/>
      <protection/>
    </xf>
    <xf numFmtId="0" fontId="0" fillId="0" borderId="74" xfId="62" applyFont="1" applyBorder="1" applyAlignment="1">
      <alignment horizontal="center" vertical="center"/>
      <protection/>
    </xf>
    <xf numFmtId="0" fontId="0" fillId="0" borderId="73" xfId="62" applyFont="1" applyBorder="1" applyAlignment="1">
      <alignment horizontal="left" vertical="center"/>
      <protection/>
    </xf>
    <xf numFmtId="0" fontId="0" fillId="0" borderId="74" xfId="62" applyFont="1" applyBorder="1" applyAlignment="1">
      <alignment horizontal="left" vertical="center"/>
      <protection/>
    </xf>
    <xf numFmtId="0" fontId="0" fillId="0" borderId="75" xfId="62" applyFont="1" applyBorder="1" applyAlignment="1">
      <alignment horizontal="left" vertical="center"/>
      <protection/>
    </xf>
    <xf numFmtId="0" fontId="0" fillId="0" borderId="70" xfId="62" applyFont="1" applyBorder="1" applyAlignment="1">
      <alignment horizontal="left" vertical="center"/>
      <protection/>
    </xf>
    <xf numFmtId="0" fontId="0" fillId="0" borderId="71" xfId="62" applyFont="1" applyBorder="1" applyAlignment="1">
      <alignment horizontal="left" vertical="center"/>
      <protection/>
    </xf>
    <xf numFmtId="0" fontId="0" fillId="0" borderId="72" xfId="62" applyFont="1" applyBorder="1" applyAlignment="1">
      <alignment horizontal="left" vertical="center"/>
      <protection/>
    </xf>
    <xf numFmtId="0" fontId="0" fillId="0" borderId="24" xfId="62" applyFont="1" applyBorder="1" applyAlignment="1">
      <alignment horizontal="left" vertical="center"/>
      <protection/>
    </xf>
    <xf numFmtId="0" fontId="0" fillId="0" borderId="0" xfId="62" applyFont="1" applyBorder="1" applyAlignment="1">
      <alignment horizontal="left" vertical="center"/>
      <protection/>
    </xf>
    <xf numFmtId="0" fontId="0" fillId="0" borderId="67" xfId="62" applyFont="1" applyBorder="1" applyAlignment="1">
      <alignment horizontal="left" vertical="center"/>
      <protection/>
    </xf>
    <xf numFmtId="0" fontId="0" fillId="0" borderId="13" xfId="62" applyFont="1" applyBorder="1" applyAlignment="1">
      <alignment horizontal="center" vertical="center" wrapText="1"/>
      <protection/>
    </xf>
    <xf numFmtId="0" fontId="0" fillId="0" borderId="42"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15" xfId="62" applyFont="1" applyBorder="1" applyAlignment="1">
      <alignment horizontal="center" vertical="center" wrapText="1"/>
      <protection/>
    </xf>
    <xf numFmtId="0" fontId="0" fillId="0" borderId="39" xfId="62" applyFont="1" applyBorder="1" applyAlignment="1">
      <alignment horizontal="center" vertical="center" wrapText="1"/>
      <protection/>
    </xf>
    <xf numFmtId="176" fontId="0" fillId="0" borderId="24" xfId="62" applyNumberFormat="1" applyFont="1" applyBorder="1" applyAlignment="1">
      <alignment horizontal="center" vertical="center"/>
      <protection/>
    </xf>
    <xf numFmtId="176" fontId="0" fillId="0" borderId="0" xfId="62" applyNumberFormat="1" applyFont="1" applyBorder="1" applyAlignment="1">
      <alignment horizontal="center" vertical="center"/>
      <protection/>
    </xf>
    <xf numFmtId="176" fontId="0" fillId="0" borderId="67" xfId="62" applyNumberFormat="1" applyFont="1" applyBorder="1" applyAlignment="1">
      <alignment horizontal="center" vertical="center"/>
      <protection/>
    </xf>
    <xf numFmtId="176" fontId="0" fillId="0" borderId="14" xfId="62" applyNumberFormat="1" applyFont="1" applyBorder="1" applyAlignment="1">
      <alignment horizontal="center" vertical="center"/>
      <protection/>
    </xf>
    <xf numFmtId="176" fontId="0" fillId="0" borderId="15" xfId="62" applyNumberFormat="1" applyFont="1" applyBorder="1" applyAlignment="1">
      <alignment horizontal="center" vertical="center"/>
      <protection/>
    </xf>
    <xf numFmtId="176" fontId="0" fillId="0" borderId="39" xfId="62" applyNumberFormat="1" applyFont="1" applyBorder="1" applyAlignment="1">
      <alignment horizontal="center" vertical="center"/>
      <protection/>
    </xf>
    <xf numFmtId="176" fontId="0" fillId="0" borderId="0" xfId="62" applyNumberFormat="1" applyFont="1" applyBorder="1" applyAlignment="1">
      <alignment horizontal="left" vertical="center"/>
      <protection/>
    </xf>
    <xf numFmtId="176" fontId="0" fillId="0" borderId="67" xfId="62" applyNumberFormat="1" applyFont="1" applyBorder="1" applyAlignment="1">
      <alignment horizontal="left" vertical="center"/>
      <protection/>
    </xf>
    <xf numFmtId="0" fontId="0" fillId="0" borderId="15" xfId="62" applyFont="1" applyBorder="1" applyAlignment="1">
      <alignment horizontal="left" vertical="center"/>
      <protection/>
    </xf>
    <xf numFmtId="0" fontId="0" fillId="0" borderId="39" xfId="62" applyFont="1" applyBorder="1" applyAlignment="1">
      <alignment horizontal="left" vertical="center"/>
      <protection/>
    </xf>
    <xf numFmtId="0" fontId="0" fillId="0" borderId="70" xfId="62" applyFont="1" applyBorder="1" applyAlignment="1">
      <alignment horizontal="center" vertical="center"/>
      <protection/>
    </xf>
    <xf numFmtId="0" fontId="0" fillId="0" borderId="71"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61" xfId="62" applyFont="1" applyBorder="1" applyAlignment="1">
      <alignment horizontal="center" vertical="center"/>
      <protection/>
    </xf>
    <xf numFmtId="0" fontId="0" fillId="0" borderId="26" xfId="62" applyFont="1" applyBorder="1" applyAlignment="1">
      <alignment horizontal="center" vertical="center" shrinkToFit="1"/>
      <protection/>
    </xf>
    <xf numFmtId="0" fontId="0" fillId="0" borderId="10" xfId="62" applyFont="1" applyBorder="1" applyAlignment="1">
      <alignment horizontal="center" vertical="center" shrinkToFit="1"/>
      <protection/>
    </xf>
    <xf numFmtId="0" fontId="0" fillId="0" borderId="18" xfId="62" applyFont="1" applyBorder="1" applyAlignment="1">
      <alignment horizontal="center" vertical="center" shrinkToFit="1"/>
      <protection/>
    </xf>
    <xf numFmtId="0" fontId="0" fillId="0" borderId="26" xfId="62" applyFont="1" applyBorder="1" applyAlignment="1">
      <alignment horizontal="center" vertical="center"/>
      <protection/>
    </xf>
    <xf numFmtId="0" fontId="0" fillId="0" borderId="10"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26" xfId="62" applyFont="1" applyBorder="1" applyAlignment="1">
      <alignment horizontal="left" vertical="center" shrinkToFit="1"/>
      <protection/>
    </xf>
    <xf numFmtId="0" fontId="0" fillId="0" borderId="10" xfId="62" applyFont="1" applyBorder="1" applyAlignment="1">
      <alignment horizontal="left" vertical="center" shrinkToFit="1"/>
      <protection/>
    </xf>
    <xf numFmtId="0" fontId="0" fillId="0" borderId="18" xfId="62" applyFont="1" applyBorder="1" applyAlignment="1">
      <alignment horizontal="left" vertical="center" shrinkToFit="1"/>
      <protection/>
    </xf>
    <xf numFmtId="0" fontId="0" fillId="0" borderId="26" xfId="62" applyNumberFormat="1" applyFont="1" applyBorder="1" applyAlignment="1">
      <alignment horizontal="left" vertical="center" shrinkToFit="1"/>
      <protection/>
    </xf>
    <xf numFmtId="0" fontId="0" fillId="0" borderId="10" xfId="62" applyNumberFormat="1" applyFont="1" applyBorder="1" applyAlignment="1">
      <alignment horizontal="left" vertical="center" shrinkToFit="1"/>
      <protection/>
    </xf>
    <xf numFmtId="0" fontId="0" fillId="0" borderId="18" xfId="62" applyNumberFormat="1" applyFont="1" applyBorder="1" applyAlignment="1">
      <alignment horizontal="left" vertical="center" shrinkToFit="1"/>
      <protection/>
    </xf>
    <xf numFmtId="0" fontId="5" fillId="0" borderId="0" xfId="62" applyFont="1" applyBorder="1" applyAlignment="1">
      <alignment horizontal="left" vertical="center" shrinkToFit="1"/>
      <protection/>
    </xf>
    <xf numFmtId="0" fontId="0" fillId="0" borderId="26" xfId="62" applyFont="1" applyBorder="1" applyAlignment="1">
      <alignment horizontal="center" vertical="center" shrinkToFit="1"/>
      <protection/>
    </xf>
    <xf numFmtId="177" fontId="0" fillId="0" borderId="76" xfId="62" applyNumberFormat="1" applyFont="1" applyBorder="1" applyAlignment="1">
      <alignment horizontal="center" vertical="center"/>
      <protection/>
    </xf>
    <xf numFmtId="177" fontId="0" fillId="0" borderId="77" xfId="62" applyNumberFormat="1" applyFont="1" applyBorder="1" applyAlignment="1">
      <alignment horizontal="center" vertical="center"/>
      <protection/>
    </xf>
    <xf numFmtId="177" fontId="0" fillId="0" borderId="78" xfId="62" applyNumberFormat="1" applyFont="1" applyBorder="1" applyAlignment="1">
      <alignment horizontal="center" vertical="center"/>
      <protection/>
    </xf>
    <xf numFmtId="177" fontId="0" fillId="0" borderId="23" xfId="62" applyNumberFormat="1" applyFont="1" applyBorder="1" applyAlignment="1">
      <alignment horizontal="center" vertical="center"/>
      <protection/>
    </xf>
    <xf numFmtId="177" fontId="0" fillId="34" borderId="36" xfId="62" applyNumberFormat="1" applyFont="1" applyFill="1" applyBorder="1" applyAlignment="1">
      <alignment horizontal="center" vertical="center"/>
      <protection/>
    </xf>
    <xf numFmtId="177" fontId="0" fillId="34" borderId="13" xfId="62" applyNumberFormat="1" applyFont="1" applyFill="1" applyBorder="1" applyAlignment="1">
      <alignment horizontal="center" vertical="center"/>
      <protection/>
    </xf>
    <xf numFmtId="177" fontId="0" fillId="34" borderId="42" xfId="62" applyNumberFormat="1" applyFont="1" applyFill="1" applyBorder="1" applyAlignment="1">
      <alignment horizontal="center" vertical="center"/>
      <protection/>
    </xf>
    <xf numFmtId="0" fontId="0" fillId="0" borderId="26" xfId="62" applyNumberFormat="1" applyFont="1" applyBorder="1" applyAlignment="1">
      <alignment horizontal="center" vertical="center" shrinkToFit="1"/>
      <protection/>
    </xf>
    <xf numFmtId="0" fontId="0" fillId="0" borderId="10" xfId="62" applyNumberFormat="1" applyFont="1" applyBorder="1" applyAlignment="1">
      <alignment horizontal="center" vertical="center" shrinkToFit="1"/>
      <protection/>
    </xf>
    <xf numFmtId="0" fontId="0" fillId="0" borderId="18" xfId="62" applyNumberFormat="1" applyFont="1" applyBorder="1" applyAlignment="1">
      <alignment horizontal="center" vertical="center" shrinkToFit="1"/>
      <protection/>
    </xf>
    <xf numFmtId="177" fontId="0" fillId="34" borderId="61" xfId="62" applyNumberFormat="1" applyFont="1" applyFill="1" applyBorder="1" applyAlignment="1">
      <alignment horizontal="center" vertical="center"/>
      <protection/>
    </xf>
    <xf numFmtId="0" fontId="5" fillId="0" borderId="23" xfId="62" applyFont="1" applyBorder="1" applyAlignment="1">
      <alignment horizontal="left" vertical="center" wrapText="1"/>
      <protection/>
    </xf>
    <xf numFmtId="0" fontId="56" fillId="0" borderId="23" xfId="61" applyFont="1" applyBorder="1" applyAlignment="1">
      <alignment wrapText="1"/>
      <protection/>
    </xf>
    <xf numFmtId="0" fontId="0" fillId="0" borderId="39" xfId="62" applyFont="1" applyBorder="1" applyAlignment="1">
      <alignment horizontal="left" vertical="center" shrinkToFit="1"/>
      <protection/>
    </xf>
    <xf numFmtId="0" fontId="0" fillId="0" borderId="26" xfId="62" applyBorder="1" applyAlignment="1">
      <alignment horizontal="center" vertical="center"/>
      <protection/>
    </xf>
    <xf numFmtId="0" fontId="0" fillId="0" borderId="10" xfId="62" applyBorder="1" applyAlignment="1">
      <alignment horizontal="center" vertical="center"/>
      <protection/>
    </xf>
    <xf numFmtId="0" fontId="0" fillId="0" borderId="18" xfId="62" applyBorder="1" applyAlignment="1">
      <alignment horizontal="center" vertical="center"/>
      <protection/>
    </xf>
    <xf numFmtId="0" fontId="0" fillId="0" borderId="26" xfId="62" applyFont="1" applyBorder="1" applyAlignment="1">
      <alignment horizontal="left" vertical="center" shrinkToFit="1"/>
      <protection/>
    </xf>
    <xf numFmtId="0" fontId="0" fillId="0" borderId="23" xfId="62" applyNumberFormat="1" applyFont="1" applyBorder="1" applyAlignment="1">
      <alignment horizontal="center" vertical="center" shrinkToFit="1"/>
      <protection/>
    </xf>
    <xf numFmtId="0" fontId="0" fillId="0" borderId="26" xfId="62" applyBorder="1" applyAlignment="1">
      <alignment horizontal="center" shrinkToFit="1"/>
      <protection/>
    </xf>
    <xf numFmtId="0" fontId="0" fillId="0" borderId="10" xfId="62" applyBorder="1" applyAlignment="1">
      <alignment horizontal="center" shrinkToFit="1"/>
      <protection/>
    </xf>
    <xf numFmtId="177" fontId="0" fillId="0" borderId="26" xfId="62" applyNumberFormat="1" applyFont="1" applyBorder="1" applyAlignment="1">
      <alignment horizontal="center" vertical="center" shrinkToFit="1"/>
      <protection/>
    </xf>
    <xf numFmtId="177" fontId="0" fillId="0" borderId="10" xfId="62" applyNumberFormat="1" applyFont="1" applyBorder="1" applyAlignment="1">
      <alignment horizontal="center" vertical="center" shrinkToFit="1"/>
      <protection/>
    </xf>
    <xf numFmtId="177" fontId="0" fillId="0" borderId="18" xfId="62" applyNumberFormat="1" applyFont="1" applyBorder="1" applyAlignment="1">
      <alignment horizontal="center" vertical="center" shrinkToFit="1"/>
      <protection/>
    </xf>
    <xf numFmtId="0" fontId="0" fillId="0" borderId="61" xfId="62" applyNumberFormat="1" applyFont="1" applyBorder="1" applyAlignment="1">
      <alignment horizontal="left" vertical="center" shrinkToFit="1"/>
      <protection/>
    </xf>
    <xf numFmtId="0" fontId="0" fillId="0" borderId="23" xfId="62" applyFont="1" applyBorder="1" applyAlignment="1">
      <alignment horizontal="left" vertical="center"/>
      <protection/>
    </xf>
    <xf numFmtId="0" fontId="4" fillId="0" borderId="26"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18" xfId="62" applyFont="1" applyBorder="1" applyAlignment="1">
      <alignment horizontal="center" vertical="center"/>
      <protection/>
    </xf>
    <xf numFmtId="0" fontId="0" fillId="0" borderId="10" xfId="62" applyFont="1" applyBorder="1" applyAlignment="1">
      <alignment horizontal="center" vertical="center" shrinkToFit="1"/>
      <protection/>
    </xf>
    <xf numFmtId="0" fontId="0" fillId="0" borderId="36" xfId="62" applyFont="1" applyBorder="1" applyAlignment="1">
      <alignment horizontal="center" vertical="center" wrapText="1" shrinkToFit="1"/>
      <protection/>
    </xf>
    <xf numFmtId="0" fontId="0" fillId="0" borderId="13" xfId="62" applyFont="1" applyBorder="1" applyAlignment="1">
      <alignment horizontal="center" vertical="center" wrapText="1" shrinkToFit="1"/>
      <protection/>
    </xf>
    <xf numFmtId="0" fontId="0" fillId="0" borderId="42" xfId="62" applyFont="1" applyBorder="1" applyAlignment="1">
      <alignment horizontal="center" vertical="center" wrapText="1" shrinkToFit="1"/>
      <protection/>
    </xf>
    <xf numFmtId="0" fontId="0" fillId="0" borderId="24" xfId="62" applyFont="1" applyBorder="1" applyAlignment="1">
      <alignment horizontal="center" vertical="center" wrapText="1" shrinkToFit="1"/>
      <protection/>
    </xf>
    <xf numFmtId="0" fontId="0" fillId="0" borderId="0" xfId="62" applyFont="1" applyBorder="1" applyAlignment="1">
      <alignment horizontal="center" vertical="center" wrapText="1" shrinkToFit="1"/>
      <protection/>
    </xf>
    <xf numFmtId="0" fontId="0" fillId="0" borderId="67" xfId="62" applyFont="1" applyBorder="1" applyAlignment="1">
      <alignment horizontal="center" vertical="center" wrapText="1" shrinkToFit="1"/>
      <protection/>
    </xf>
    <xf numFmtId="0" fontId="0" fillId="0" borderId="14" xfId="62" applyFont="1" applyBorder="1" applyAlignment="1">
      <alignment horizontal="center" vertical="center" wrapText="1" shrinkToFit="1"/>
      <protection/>
    </xf>
    <xf numFmtId="0" fontId="0" fillId="0" borderId="15" xfId="62" applyFont="1" applyBorder="1" applyAlignment="1">
      <alignment horizontal="center" vertical="center" wrapText="1" shrinkToFit="1"/>
      <protection/>
    </xf>
    <xf numFmtId="0" fontId="0" fillId="0" borderId="39" xfId="62" applyFont="1" applyBorder="1" applyAlignment="1">
      <alignment horizontal="center" vertical="center" wrapText="1" shrinkToFit="1"/>
      <protection/>
    </xf>
    <xf numFmtId="0" fontId="4" fillId="0" borderId="36"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42" xfId="62" applyFont="1" applyBorder="1" applyAlignment="1">
      <alignment horizontal="center" vertical="center"/>
      <protection/>
    </xf>
    <xf numFmtId="0" fontId="4" fillId="0" borderId="14"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39" xfId="62" applyFont="1" applyBorder="1" applyAlignment="1">
      <alignment horizontal="center" vertical="center"/>
      <protection/>
    </xf>
    <xf numFmtId="0" fontId="1" fillId="0" borderId="0" xfId="62" applyFont="1" applyBorder="1" applyAlignment="1">
      <alignment horizontal="left" vertical="center"/>
      <protection/>
    </xf>
    <xf numFmtId="0" fontId="9" fillId="0" borderId="10" xfId="62" applyFont="1" applyBorder="1" applyAlignment="1">
      <alignment horizontal="center" vertical="center" shrinkToFit="1"/>
      <protection/>
    </xf>
    <xf numFmtId="0" fontId="4" fillId="0" borderId="10" xfId="62" applyFont="1" applyBorder="1" applyAlignment="1">
      <alignment horizontal="center" vertical="center" shrinkToFit="1"/>
      <protection/>
    </xf>
    <xf numFmtId="0" fontId="9" fillId="0" borderId="26" xfId="62" applyFont="1" applyBorder="1" applyAlignment="1">
      <alignment horizontal="center" vertical="center" shrinkToFit="1"/>
      <protection/>
    </xf>
    <xf numFmtId="0" fontId="5" fillId="0" borderId="36" xfId="62" applyFont="1" applyBorder="1" applyAlignment="1">
      <alignment horizontal="left" vertical="center" wrapText="1"/>
      <protection/>
    </xf>
    <xf numFmtId="0" fontId="5" fillId="0" borderId="13" xfId="62" applyFont="1" applyBorder="1" applyAlignment="1">
      <alignment horizontal="left" vertical="center" wrapText="1"/>
      <protection/>
    </xf>
    <xf numFmtId="0" fontId="5" fillId="0" borderId="42" xfId="62" applyFont="1" applyBorder="1" applyAlignment="1">
      <alignment horizontal="left" vertical="center" wrapText="1"/>
      <protection/>
    </xf>
    <xf numFmtId="0" fontId="5" fillId="0" borderId="14" xfId="62" applyFont="1" applyBorder="1" applyAlignment="1">
      <alignment horizontal="left" vertical="center" wrapText="1"/>
      <protection/>
    </xf>
    <xf numFmtId="0" fontId="5" fillId="0" borderId="15" xfId="62" applyFont="1" applyBorder="1" applyAlignment="1">
      <alignment horizontal="left" vertical="center" wrapText="1"/>
      <protection/>
    </xf>
    <xf numFmtId="0" fontId="5" fillId="0" borderId="39" xfId="62" applyFont="1" applyBorder="1" applyAlignment="1">
      <alignment horizontal="left" vertical="center" wrapText="1"/>
      <protection/>
    </xf>
    <xf numFmtId="0" fontId="9" fillId="0" borderId="10" xfId="62" applyFont="1" applyBorder="1" applyAlignment="1">
      <alignment horizontal="center" vertical="center" wrapText="1"/>
      <protection/>
    </xf>
    <xf numFmtId="0" fontId="0" fillId="0" borderId="36" xfId="62" applyFont="1" applyBorder="1" applyAlignment="1">
      <alignment horizontal="left" vertical="center" wrapText="1" shrinkToFit="1"/>
      <protection/>
    </xf>
    <xf numFmtId="0" fontId="0" fillId="0" borderId="13" xfId="62" applyFont="1" applyBorder="1" applyAlignment="1">
      <alignment horizontal="left" vertical="center" shrinkToFit="1"/>
      <protection/>
    </xf>
    <xf numFmtId="0" fontId="0" fillId="0" borderId="42" xfId="62" applyFont="1" applyBorder="1" applyAlignment="1">
      <alignment horizontal="left" vertical="center" shrinkToFit="1"/>
      <protection/>
    </xf>
    <xf numFmtId="0" fontId="0" fillId="0" borderId="26" xfId="62" applyFont="1" applyBorder="1" applyAlignment="1">
      <alignment horizontal="left" vertical="center" wrapText="1"/>
      <protection/>
    </xf>
    <xf numFmtId="0" fontId="0" fillId="0" borderId="10" xfId="62" applyFont="1" applyBorder="1" applyAlignment="1">
      <alignment horizontal="left" vertical="center" wrapText="1"/>
      <protection/>
    </xf>
    <xf numFmtId="0" fontId="0" fillId="0" borderId="18" xfId="62" applyFont="1" applyBorder="1" applyAlignment="1">
      <alignment horizontal="left" vertical="center" wrapText="1"/>
      <protection/>
    </xf>
    <xf numFmtId="0" fontId="9" fillId="0" borderId="10" xfId="62" applyFont="1" applyBorder="1" applyAlignment="1">
      <alignment horizontal="right" vertical="center" shrinkToFit="1"/>
      <protection/>
    </xf>
    <xf numFmtId="0" fontId="9" fillId="0" borderId="79" xfId="62" applyFont="1" applyBorder="1" applyAlignment="1">
      <alignment horizontal="right" vertical="center" shrinkToFit="1"/>
      <protection/>
    </xf>
    <xf numFmtId="0" fontId="0" fillId="0" borderId="10" xfId="0" applyBorder="1" applyAlignment="1">
      <alignment horizontal="center" vertical="center" shrinkToFit="1"/>
    </xf>
    <xf numFmtId="0" fontId="9" fillId="0" borderId="16" xfId="62" applyFont="1" applyBorder="1" applyAlignment="1">
      <alignment horizontal="right" vertical="center" shrinkToFit="1"/>
      <protection/>
    </xf>
    <xf numFmtId="0" fontId="0" fillId="0" borderId="49" xfId="62" applyFont="1" applyBorder="1" applyAlignment="1">
      <alignment horizontal="left" vertical="center" indent="1"/>
      <protection/>
    </xf>
    <xf numFmtId="0" fontId="0" fillId="0" borderId="80" xfId="62" applyFont="1" applyBorder="1" applyAlignment="1">
      <alignment horizontal="left" vertical="center" indent="1"/>
      <protection/>
    </xf>
    <xf numFmtId="0" fontId="0" fillId="0" borderId="45" xfId="62" applyFont="1" applyBorder="1" applyAlignment="1">
      <alignment horizontal="left" vertical="center"/>
      <protection/>
    </xf>
    <xf numFmtId="0" fontId="0" fillId="0" borderId="32" xfId="62" applyFont="1" applyBorder="1" applyAlignment="1">
      <alignment horizontal="left" vertical="center"/>
      <protection/>
    </xf>
    <xf numFmtId="0" fontId="0" fillId="0" borderId="31" xfId="62" applyFont="1" applyBorder="1" applyAlignment="1">
      <alignment horizontal="left" vertical="center"/>
      <protection/>
    </xf>
    <xf numFmtId="0" fontId="0" fillId="0" borderId="47" xfId="62" applyFont="1" applyBorder="1" applyAlignment="1">
      <alignment horizontal="left" vertical="center" indent="1"/>
      <protection/>
    </xf>
    <xf numFmtId="0" fontId="0" fillId="0" borderId="23" xfId="62" applyFont="1" applyBorder="1" applyAlignment="1">
      <alignment horizontal="left" vertical="center" indent="1"/>
      <protection/>
    </xf>
    <xf numFmtId="0" fontId="3" fillId="0" borderId="26" xfId="62" applyFont="1" applyBorder="1" applyAlignment="1">
      <alignment horizontal="center" vertical="center" shrinkToFit="1"/>
      <protection/>
    </xf>
    <xf numFmtId="0" fontId="3" fillId="0" borderId="10" xfId="0" applyFont="1" applyBorder="1" applyAlignment="1">
      <alignment horizontal="center" vertical="center" shrinkToFit="1"/>
    </xf>
    <xf numFmtId="0" fontId="0" fillId="0" borderId="81" xfId="62" applyFont="1" applyBorder="1" applyAlignment="1">
      <alignment horizontal="center" vertical="center" shrinkToFit="1"/>
      <protection/>
    </xf>
    <xf numFmtId="0" fontId="0" fillId="0" borderId="33" xfId="62" applyFont="1" applyBorder="1" applyAlignment="1">
      <alignment horizontal="left" vertical="center" shrinkToFit="1"/>
      <protection/>
    </xf>
    <xf numFmtId="0" fontId="0" fillId="0" borderId="10" xfId="62" applyFont="1" applyBorder="1" applyAlignment="1">
      <alignment horizontal="left" vertical="center" shrinkToFit="1"/>
      <protection/>
    </xf>
    <xf numFmtId="0" fontId="0" fillId="0" borderId="18" xfId="62" applyFont="1" applyBorder="1" applyAlignment="1">
      <alignment horizontal="left" vertical="center" shrinkToFit="1"/>
      <protection/>
    </xf>
    <xf numFmtId="0" fontId="0" fillId="0" borderId="26" xfId="62" applyFont="1" applyBorder="1" applyAlignment="1">
      <alignment horizontal="left" vertical="center"/>
      <protection/>
    </xf>
    <xf numFmtId="0" fontId="0" fillId="0" borderId="10" xfId="62" applyFont="1" applyBorder="1" applyAlignment="1">
      <alignment horizontal="left" vertical="center"/>
      <protection/>
    </xf>
    <xf numFmtId="0" fontId="0" fillId="0" borderId="16" xfId="62" applyFont="1" applyBorder="1" applyAlignment="1">
      <alignment horizontal="left" vertical="center"/>
      <protection/>
    </xf>
    <xf numFmtId="0" fontId="0" fillId="0" borderId="0" xfId="62" applyFont="1" applyBorder="1" applyAlignment="1">
      <alignment horizontal="center" vertical="center"/>
      <protection/>
    </xf>
    <xf numFmtId="0" fontId="0" fillId="0" borderId="40" xfId="62" applyFont="1" applyBorder="1" applyAlignment="1">
      <alignment horizontal="center" vertical="center"/>
      <protection/>
    </xf>
    <xf numFmtId="0" fontId="0" fillId="0" borderId="10" xfId="62" applyFont="1" applyBorder="1" applyAlignment="1">
      <alignment horizontal="right" vertical="center" shrinkToFit="1"/>
      <protection/>
    </xf>
    <xf numFmtId="0" fontId="0" fillId="0" borderId="33" xfId="62" applyFont="1" applyBorder="1" applyAlignment="1">
      <alignment horizontal="left" vertical="center"/>
      <protection/>
    </xf>
    <xf numFmtId="0" fontId="0" fillId="0" borderId="18" xfId="62" applyFont="1" applyBorder="1" applyAlignment="1">
      <alignment horizontal="left" vertical="center"/>
      <protection/>
    </xf>
    <xf numFmtId="0" fontId="0" fillId="0" borderId="47" xfId="62" applyFont="1" applyBorder="1" applyAlignment="1">
      <alignment horizontal="left" vertical="center"/>
      <protection/>
    </xf>
    <xf numFmtId="0" fontId="0" fillId="0" borderId="23" xfId="0" applyFont="1" applyBorder="1" applyAlignment="1">
      <alignment horizontal="left" vertical="center"/>
    </xf>
    <xf numFmtId="0" fontId="0" fillId="0" borderId="16" xfId="62" applyFont="1" applyBorder="1" applyAlignment="1">
      <alignment horizontal="left" vertical="center" shrinkToFit="1"/>
      <protection/>
    </xf>
    <xf numFmtId="0" fontId="0" fillId="0" borderId="34" xfId="62" applyFont="1" applyBorder="1" applyAlignment="1">
      <alignment horizontal="left" vertical="center"/>
      <protection/>
    </xf>
    <xf numFmtId="0" fontId="0" fillId="0" borderId="13" xfId="62" applyFont="1" applyBorder="1" applyAlignment="1">
      <alignment horizontal="left" vertical="center"/>
      <protection/>
    </xf>
    <xf numFmtId="0" fontId="0" fillId="0" borderId="42" xfId="62" applyFont="1" applyBorder="1" applyAlignment="1">
      <alignment horizontal="left" vertical="center"/>
      <protection/>
    </xf>
    <xf numFmtId="0" fontId="0" fillId="0" borderId="11" xfId="62" applyFont="1" applyBorder="1" applyAlignment="1">
      <alignment horizontal="left" vertical="center"/>
      <protection/>
    </xf>
    <xf numFmtId="0" fontId="0" fillId="0" borderId="12" xfId="62" applyFont="1" applyBorder="1" applyAlignment="1">
      <alignment horizontal="left" vertical="center"/>
      <protection/>
    </xf>
    <xf numFmtId="0" fontId="0" fillId="0" borderId="13" xfId="62" applyFont="1" applyBorder="1" applyAlignment="1">
      <alignment horizontal="left" vertical="center"/>
      <protection/>
    </xf>
    <xf numFmtId="176" fontId="0" fillId="0" borderId="13" xfId="62" applyNumberFormat="1" applyFont="1" applyBorder="1" applyAlignment="1">
      <alignment horizontal="left" vertical="center"/>
      <protection/>
    </xf>
    <xf numFmtId="176" fontId="0" fillId="0" borderId="13" xfId="62" applyNumberFormat="1" applyFont="1" applyBorder="1" applyAlignment="1">
      <alignment horizontal="left" vertical="center"/>
      <protection/>
    </xf>
    <xf numFmtId="176" fontId="0" fillId="0" borderId="13" xfId="62" applyNumberFormat="1" applyFont="1" applyBorder="1" applyAlignment="1">
      <alignment horizontal="right" vertical="center"/>
      <protection/>
    </xf>
    <xf numFmtId="38" fontId="0" fillId="0" borderId="13" xfId="49" applyFont="1" applyBorder="1" applyAlignment="1">
      <alignment horizontal="center" vertical="center"/>
    </xf>
    <xf numFmtId="0" fontId="0" fillId="0" borderId="0" xfId="62" applyFont="1" applyBorder="1" applyAlignment="1">
      <alignment horizontal="left" vertical="center" shrinkToFit="1"/>
      <protection/>
    </xf>
    <xf numFmtId="0" fontId="0" fillId="0" borderId="0" xfId="62" applyFont="1" applyBorder="1" applyAlignment="1">
      <alignment horizontal="left" vertical="center"/>
      <protection/>
    </xf>
    <xf numFmtId="0" fontId="0" fillId="0" borderId="15" xfId="62" applyFont="1" applyBorder="1" applyAlignment="1">
      <alignment horizontal="left" vertical="center" shrinkToFit="1"/>
      <protection/>
    </xf>
    <xf numFmtId="0" fontId="0" fillId="0" borderId="17" xfId="62" applyFont="1" applyBorder="1" applyAlignment="1">
      <alignment horizontal="left" vertical="center" shrinkToFit="1"/>
      <protection/>
    </xf>
    <xf numFmtId="0" fontId="7" fillId="0" borderId="33" xfId="62" applyFont="1" applyBorder="1" applyAlignment="1">
      <alignment horizontal="left" vertical="center" shrinkToFit="1"/>
      <protection/>
    </xf>
    <xf numFmtId="0" fontId="7" fillId="0" borderId="10" xfId="62" applyFont="1" applyBorder="1" applyAlignment="1">
      <alignment horizontal="left" vertical="center" shrinkToFit="1"/>
      <protection/>
    </xf>
    <xf numFmtId="0" fontId="7" fillId="0" borderId="16" xfId="62" applyFont="1" applyBorder="1" applyAlignment="1">
      <alignment horizontal="left" vertical="center" shrinkToFit="1"/>
      <protection/>
    </xf>
    <xf numFmtId="0" fontId="0" fillId="0" borderId="52" xfId="62" applyFont="1" applyBorder="1" applyAlignment="1">
      <alignment horizontal="left" vertical="center"/>
      <protection/>
    </xf>
    <xf numFmtId="0" fontId="0" fillId="0" borderId="63" xfId="0" applyFont="1" applyBorder="1" applyAlignment="1">
      <alignment horizontal="left" vertical="center"/>
    </xf>
    <xf numFmtId="0" fontId="0" fillId="0" borderId="14" xfId="0" applyFont="1" applyBorder="1" applyAlignment="1">
      <alignment horizontal="left" vertical="center"/>
    </xf>
    <xf numFmtId="0" fontId="0" fillId="0" borderId="15" xfId="62" applyFont="1" applyBorder="1" applyAlignment="1">
      <alignment horizontal="center" vertical="center" shrinkToFit="1"/>
      <protection/>
    </xf>
    <xf numFmtId="0" fontId="0" fillId="0" borderId="15" xfId="62" applyFont="1" applyBorder="1" applyAlignment="1">
      <alignment horizontal="right" vertical="center" shrinkToFit="1"/>
      <protection/>
    </xf>
    <xf numFmtId="0" fontId="0" fillId="0" borderId="34" xfId="62" applyFont="1" applyBorder="1" applyAlignment="1">
      <alignment horizontal="center" vertical="center" shrinkToFit="1"/>
      <protection/>
    </xf>
    <xf numFmtId="0" fontId="0" fillId="0" borderId="12" xfId="62" applyFont="1" applyBorder="1" applyAlignment="1">
      <alignment horizontal="center" vertical="center" shrinkToFit="1"/>
      <protection/>
    </xf>
    <xf numFmtId="176" fontId="4" fillId="0" borderId="19" xfId="62" applyNumberFormat="1" applyFont="1" applyBorder="1" applyAlignment="1">
      <alignment horizontal="left" vertical="center" shrinkToFit="1"/>
      <protection/>
    </xf>
    <xf numFmtId="0" fontId="4" fillId="0" borderId="24" xfId="62" applyFont="1" applyBorder="1" applyAlignment="1">
      <alignment horizontal="left" vertical="center" shrinkToFit="1"/>
      <protection/>
    </xf>
    <xf numFmtId="0" fontId="4" fillId="0" borderId="0" xfId="62" applyFont="1" applyBorder="1" applyAlignment="1">
      <alignment horizontal="left" vertical="center" shrinkToFit="1"/>
      <protection/>
    </xf>
    <xf numFmtId="0" fontId="4" fillId="0" borderId="40" xfId="62" applyFont="1" applyBorder="1" applyAlignment="1">
      <alignment horizontal="left" vertical="center" shrinkToFit="1"/>
      <protection/>
    </xf>
    <xf numFmtId="0" fontId="0" fillId="0" borderId="47" xfId="62" applyFont="1" applyBorder="1" applyAlignment="1">
      <alignment horizontal="center" vertical="center" shrinkToFit="1"/>
      <protection/>
    </xf>
    <xf numFmtId="0" fontId="4" fillId="0" borderId="82" xfId="62" applyFont="1" applyBorder="1" applyAlignment="1">
      <alignment horizontal="center" vertical="center" shrinkToFit="1"/>
      <protection/>
    </xf>
    <xf numFmtId="0" fontId="0" fillId="0" borderId="83" xfId="62" applyFont="1" applyBorder="1" applyAlignment="1">
      <alignment horizontal="center" vertical="center" textRotation="255" shrinkToFit="1"/>
      <protection/>
    </xf>
    <xf numFmtId="0" fontId="0" fillId="0" borderId="84" xfId="62" applyFont="1" applyBorder="1" applyAlignment="1">
      <alignment horizontal="center" vertical="center" textRotation="255" shrinkToFit="1"/>
      <protection/>
    </xf>
    <xf numFmtId="0" fontId="0" fillId="0" borderId="11" xfId="62" applyFont="1" applyBorder="1" applyAlignment="1">
      <alignment horizontal="center" vertical="center" textRotation="255" shrinkToFit="1"/>
      <protection/>
    </xf>
    <xf numFmtId="0" fontId="0" fillId="0" borderId="40" xfId="62" applyFont="1" applyBorder="1" applyAlignment="1">
      <alignment horizontal="center" vertical="center" textRotation="255" shrinkToFit="1"/>
      <protection/>
    </xf>
    <xf numFmtId="0" fontId="0" fillId="0" borderId="85" xfId="62" applyFont="1" applyBorder="1" applyAlignment="1">
      <alignment horizontal="center" vertical="center" textRotation="255" shrinkToFit="1"/>
      <protection/>
    </xf>
    <xf numFmtId="0" fontId="0" fillId="0" borderId="86" xfId="62" applyFont="1" applyBorder="1" applyAlignment="1">
      <alignment horizontal="center" vertical="center" textRotation="255" shrinkToFit="1"/>
      <protection/>
    </xf>
    <xf numFmtId="0" fontId="0" fillId="0" borderId="60" xfId="62" applyFont="1" applyBorder="1" applyAlignment="1">
      <alignment horizontal="center" vertical="center" shrinkToFit="1"/>
      <protection/>
    </xf>
    <xf numFmtId="0" fontId="0" fillId="0" borderId="87" xfId="62" applyFont="1" applyBorder="1" applyAlignment="1">
      <alignment horizontal="center" vertical="center" shrinkToFit="1"/>
      <protection/>
    </xf>
    <xf numFmtId="0" fontId="0" fillId="0" borderId="87" xfId="62" applyFont="1" applyBorder="1" applyAlignment="1">
      <alignment horizontal="left" vertical="center" shrinkToFit="1"/>
      <protection/>
    </xf>
    <xf numFmtId="0" fontId="0" fillId="0" borderId="88" xfId="62" applyFont="1" applyBorder="1" applyAlignment="1">
      <alignment horizontal="left" vertical="center" shrinkToFit="1"/>
      <protection/>
    </xf>
    <xf numFmtId="0" fontId="0" fillId="0" borderId="89" xfId="62" applyFont="1" applyBorder="1" applyAlignment="1">
      <alignment horizontal="center" vertical="center" shrinkToFit="1"/>
      <protection/>
    </xf>
    <xf numFmtId="0" fontId="0" fillId="0" borderId="90" xfId="62" applyFont="1" applyBorder="1" applyAlignment="1">
      <alignment horizontal="left" vertical="center" shrinkToFit="1"/>
      <protection/>
    </xf>
    <xf numFmtId="0" fontId="0" fillId="0" borderId="40" xfId="62" applyFont="1" applyBorder="1" applyAlignment="1">
      <alignment horizontal="left" vertical="center" shrinkToFit="1"/>
      <protection/>
    </xf>
    <xf numFmtId="0" fontId="0" fillId="0" borderId="91" xfId="62" applyFont="1" applyBorder="1" applyAlignment="1">
      <alignment horizontal="left" vertical="center" indent="1"/>
      <protection/>
    </xf>
    <xf numFmtId="0" fontId="0" fillId="0" borderId="18" xfId="62" applyFont="1" applyBorder="1" applyAlignment="1">
      <alignment horizontal="left" vertical="center" indent="1"/>
      <protection/>
    </xf>
    <xf numFmtId="0" fontId="0" fillId="0" borderId="36" xfId="62" applyFont="1" applyBorder="1" applyAlignment="1">
      <alignment horizontal="left" vertical="center" shrinkToFit="1"/>
      <protection/>
    </xf>
    <xf numFmtId="0" fontId="0" fillId="0" borderId="13" xfId="62" applyFont="1" applyBorder="1" applyAlignment="1">
      <alignment horizontal="left" vertical="center" shrinkToFit="1"/>
      <protection/>
    </xf>
    <xf numFmtId="0" fontId="0" fillId="0" borderId="19" xfId="62" applyFont="1" applyBorder="1" applyAlignment="1">
      <alignment horizontal="left" vertical="center" shrinkToFit="1"/>
      <protection/>
    </xf>
    <xf numFmtId="0" fontId="0" fillId="0" borderId="10" xfId="62" applyFont="1" applyBorder="1" applyAlignment="1">
      <alignment horizontal="right" vertical="center"/>
      <protection/>
    </xf>
    <xf numFmtId="0" fontId="0" fillId="0" borderId="92" xfId="62" applyFont="1" applyBorder="1" applyAlignment="1">
      <alignment horizontal="center" vertical="center" shrinkToFit="1"/>
      <protection/>
    </xf>
    <xf numFmtId="0" fontId="0" fillId="0" borderId="75" xfId="62" applyFont="1" applyBorder="1" applyAlignment="1">
      <alignment horizontal="center" vertical="center" shrinkToFit="1"/>
      <protection/>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3" fillId="0" borderId="42" xfId="0" applyFont="1" applyBorder="1" applyAlignment="1">
      <alignment horizontal="center" vertical="center"/>
    </xf>
    <xf numFmtId="0" fontId="3" fillId="0" borderId="26" xfId="0" applyFont="1" applyBorder="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33"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23" xfId="0" applyFont="1" applyBorder="1" applyAlignment="1">
      <alignment horizontal="center" vertical="center" wrapText="1"/>
    </xf>
    <xf numFmtId="0" fontId="2" fillId="0" borderId="82" xfId="0" applyFont="1" applyBorder="1" applyAlignment="1">
      <alignment horizontal="center" vertical="center" wrapText="1"/>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0" fillId="0" borderId="26"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5" fillId="0" borderId="26"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left" vertical="center" wrapText="1"/>
    </xf>
    <xf numFmtId="0" fontId="3" fillId="0" borderId="51"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3" fillId="0" borderId="24" xfId="0" applyFont="1" applyBorder="1" applyAlignment="1">
      <alignment horizontal="center" vertical="center"/>
    </xf>
    <xf numFmtId="0" fontId="3" fillId="0" borderId="67" xfId="0" applyFont="1" applyBorder="1" applyAlignment="1">
      <alignment horizontal="center" vertical="center"/>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3" fillId="37" borderId="26"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8" xfId="0" applyFont="1" applyFill="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2" fillId="0" borderId="36"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24"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2" fillId="0" borderId="15" xfId="0" applyFont="1" applyBorder="1" applyAlignment="1">
      <alignment horizontal="left" vertical="center" wrapText="1" shrinkToFit="1"/>
    </xf>
    <xf numFmtId="0" fontId="2" fillId="0" borderId="26" xfId="0" applyFont="1" applyBorder="1" applyAlignment="1">
      <alignment horizontal="left" vertical="center"/>
    </xf>
    <xf numFmtId="0" fontId="2" fillId="0" borderId="10"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97"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98" xfId="0" applyFont="1" applyBorder="1" applyAlignment="1">
      <alignment horizontal="left" vertical="center" wrapText="1"/>
    </xf>
    <xf numFmtId="0" fontId="3" fillId="0" borderId="3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9" xfId="0" applyFont="1" applyBorder="1" applyAlignment="1">
      <alignment horizontal="center" vertical="center" shrinkToFi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02" xfId="0" applyFont="1" applyBorder="1" applyAlignment="1">
      <alignment horizontal="center" vertical="center"/>
    </xf>
    <xf numFmtId="0" fontId="0" fillId="0" borderId="16" xfId="0" applyFont="1" applyBorder="1" applyAlignment="1">
      <alignment horizontal="center" vertical="center"/>
    </xf>
    <xf numFmtId="0" fontId="3" fillId="0" borderId="26" xfId="0" applyFont="1" applyBorder="1" applyAlignment="1">
      <alignment horizontal="center" vertical="center" shrinkToFit="1"/>
    </xf>
    <xf numFmtId="0" fontId="3" fillId="0" borderId="15" xfId="0" applyFont="1" applyBorder="1" applyAlignment="1">
      <alignment horizontal="center" vertical="center"/>
    </xf>
    <xf numFmtId="0" fontId="0" fillId="0" borderId="10" xfId="0" applyFont="1" applyBorder="1" applyAlignment="1">
      <alignment vertical="center"/>
    </xf>
    <xf numFmtId="0" fontId="0" fillId="0" borderId="16" xfId="0" applyFont="1" applyBorder="1" applyAlignment="1">
      <alignment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26"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6" xfId="0" applyFont="1" applyBorder="1" applyAlignment="1">
      <alignment horizontal="left" vertical="center" shrinkToFit="1"/>
    </xf>
    <xf numFmtId="0" fontId="3" fillId="0" borderId="23" xfId="0" applyFont="1" applyBorder="1" applyAlignment="1">
      <alignment horizontal="center" vertical="center" shrinkToFit="1"/>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0" fillId="0" borderId="10" xfId="0" applyFont="1" applyBorder="1" applyAlignment="1">
      <alignment/>
    </xf>
    <xf numFmtId="0" fontId="0" fillId="0" borderId="16" xfId="0" applyFont="1" applyBorder="1" applyAlignment="1">
      <alignment/>
    </xf>
    <xf numFmtId="0" fontId="0" fillId="0" borderId="23" xfId="0" applyFont="1" applyBorder="1" applyAlignment="1">
      <alignment horizontal="center" vertical="center"/>
    </xf>
    <xf numFmtId="0" fontId="0" fillId="0" borderId="82" xfId="0" applyFont="1" applyBorder="1" applyAlignment="1">
      <alignment horizontal="center" vertical="center"/>
    </xf>
    <xf numFmtId="0" fontId="3" fillId="0" borderId="18" xfId="0" applyFont="1" applyBorder="1" applyAlignment="1">
      <alignment horizontal="left" vertical="center"/>
    </xf>
    <xf numFmtId="0" fontId="0" fillId="0" borderId="0" xfId="0" applyFont="1" applyAlignment="1">
      <alignment horizontal="right" vertical="center"/>
    </xf>
    <xf numFmtId="0" fontId="0" fillId="0" borderId="0" xfId="0" applyFont="1" applyAlignment="1">
      <alignment vertical="center"/>
    </xf>
    <xf numFmtId="0" fontId="3" fillId="0" borderId="22"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03" xfId="0" applyFont="1" applyBorder="1" applyAlignment="1">
      <alignment horizontal="center" vertical="center"/>
    </xf>
    <xf numFmtId="0" fontId="0" fillId="37" borderId="104"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66" xfId="0" applyFont="1" applyFill="1" applyBorder="1" applyAlignment="1">
      <alignment horizontal="center" vertical="center"/>
    </xf>
    <xf numFmtId="0" fontId="3" fillId="0" borderId="43"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33" xfId="0" applyFont="1" applyBorder="1" applyAlignment="1">
      <alignment horizontal="left" vertical="center" wrapTex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0" fillId="0" borderId="36" xfId="0" applyFont="1" applyBorder="1" applyAlignment="1">
      <alignment horizontal="center" vertical="center"/>
    </xf>
    <xf numFmtId="0" fontId="0"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39" xfId="0" applyFont="1" applyBorder="1" applyAlignment="1">
      <alignment horizontal="center" vertical="center"/>
    </xf>
    <xf numFmtId="0" fontId="3" fillId="0" borderId="60" xfId="0" applyFont="1" applyBorder="1" applyAlignment="1">
      <alignment horizontal="center" vertical="center" textRotation="255" wrapText="1"/>
    </xf>
    <xf numFmtId="0" fontId="0" fillId="0" borderId="51" xfId="0" applyBorder="1" applyAlignment="1">
      <alignment horizontal="center" vertical="center" textRotation="255" wrapText="1"/>
    </xf>
    <xf numFmtId="0" fontId="0" fillId="0" borderId="52" xfId="0" applyBorder="1" applyAlignment="1">
      <alignment horizontal="center" vertical="center" textRotation="255" wrapText="1"/>
    </xf>
    <xf numFmtId="0" fontId="3" fillId="0" borderId="33" xfId="0" applyFont="1" applyBorder="1" applyAlignment="1">
      <alignment horizontal="center" vertical="center"/>
    </xf>
    <xf numFmtId="0" fontId="3" fillId="0" borderId="0" xfId="0" applyFont="1" applyBorder="1" applyAlignment="1">
      <alignment horizontal="left" vertical="center" wrapText="1"/>
    </xf>
    <xf numFmtId="0" fontId="3" fillId="0" borderId="47" xfId="0" applyFont="1" applyBorder="1" applyAlignment="1">
      <alignment horizontal="left" vertical="center"/>
    </xf>
    <xf numFmtId="0" fontId="0" fillId="0" borderId="23" xfId="0" applyFont="1" applyBorder="1" applyAlignment="1">
      <alignment horizontal="left" vertical="center"/>
    </xf>
    <xf numFmtId="0" fontId="3" fillId="0" borderId="34" xfId="0" applyFont="1" applyBorder="1" applyAlignment="1">
      <alignment horizontal="left" vertical="center"/>
    </xf>
    <xf numFmtId="0" fontId="3" fillId="0" borderId="13" xfId="0" applyFont="1" applyBorder="1" applyAlignment="1">
      <alignment horizontal="left" vertical="center"/>
    </xf>
    <xf numFmtId="0" fontId="3" fillId="0" borderId="42"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67" xfId="0" applyFont="1" applyBorder="1" applyAlignment="1">
      <alignment horizontal="left" vertical="center"/>
    </xf>
    <xf numFmtId="0" fontId="3" fillId="0" borderId="82" xfId="0" applyFont="1" applyBorder="1" applyAlignment="1">
      <alignment horizontal="center" vertical="center"/>
    </xf>
    <xf numFmtId="0" fontId="3" fillId="0" borderId="49" xfId="0" applyFont="1" applyBorder="1" applyAlignment="1">
      <alignment horizontal="left" vertical="center"/>
    </xf>
    <xf numFmtId="0" fontId="3" fillId="0" borderId="80" xfId="0" applyFont="1" applyBorder="1" applyAlignment="1">
      <alignment horizontal="left" vertical="center"/>
    </xf>
    <xf numFmtId="0" fontId="2" fillId="0" borderId="45" xfId="0" applyFont="1" applyBorder="1" applyAlignment="1">
      <alignment horizontal="left" vertical="center" wrapText="1"/>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0" fontId="3" fillId="0" borderId="107" xfId="0" applyFont="1" applyBorder="1" applyAlignment="1">
      <alignment horizontal="left" vertical="center" shrinkToFit="1"/>
    </xf>
    <xf numFmtId="0" fontId="0" fillId="34" borderId="26"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6" xfId="0" applyFont="1" applyFill="1" applyBorder="1" applyAlignment="1">
      <alignment horizontal="center" vertical="center"/>
    </xf>
    <xf numFmtId="0" fontId="0" fillId="0" borderId="23" xfId="0" applyFont="1" applyBorder="1" applyAlignment="1">
      <alignment horizontal="center" vertical="center"/>
    </xf>
    <xf numFmtId="0" fontId="3" fillId="0" borderId="41" xfId="0" applyFont="1" applyBorder="1" applyAlignment="1">
      <alignment horizontal="center" vertical="center" textRotation="255" wrapText="1"/>
    </xf>
    <xf numFmtId="0" fontId="3" fillId="0" borderId="58" xfId="0" applyFont="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48" xfId="0" applyFont="1" applyBorder="1" applyAlignment="1">
      <alignment horizontal="center" vertical="center"/>
    </xf>
    <xf numFmtId="0" fontId="3" fillId="0" borderId="109"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3" fillId="0" borderId="47"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3" fillId="0" borderId="12" xfId="0" applyFont="1" applyBorder="1" applyAlignment="1">
      <alignment horizontal="center" vertical="center"/>
    </xf>
    <xf numFmtId="0" fontId="3" fillId="0" borderId="113" xfId="0" applyFont="1" applyBorder="1" applyAlignment="1">
      <alignment horizontal="left" vertical="center" shrinkToFit="1"/>
    </xf>
    <xf numFmtId="0" fontId="3" fillId="0" borderId="32" xfId="0" applyFont="1" applyBorder="1" applyAlignment="1">
      <alignment horizontal="left" vertical="center" shrinkToFit="1"/>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3" fillId="0" borderId="33"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33" xfId="0" applyFont="1" applyBorder="1" applyAlignment="1">
      <alignment horizontal="left" vertical="center"/>
    </xf>
    <xf numFmtId="0" fontId="6" fillId="0" borderId="33" xfId="0" applyFont="1" applyBorder="1" applyAlignment="1">
      <alignment horizontal="left"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center" vertical="center"/>
    </xf>
    <xf numFmtId="0" fontId="3" fillId="0" borderId="40" xfId="0" applyFont="1" applyBorder="1" applyAlignment="1">
      <alignment horizontal="left" vertical="center"/>
    </xf>
    <xf numFmtId="0" fontId="3" fillId="0" borderId="35" xfId="0" applyFont="1" applyBorder="1" applyAlignment="1">
      <alignment horizontal="left" vertical="center"/>
    </xf>
    <xf numFmtId="0" fontId="0" fillId="0" borderId="35" xfId="0" applyFont="1" applyBorder="1" applyAlignment="1">
      <alignment horizontal="center" vertical="top"/>
    </xf>
    <xf numFmtId="0" fontId="0" fillId="0" borderId="114" xfId="0" applyFont="1" applyBorder="1" applyAlignment="1">
      <alignment horizontal="center" vertical="top"/>
    </xf>
    <xf numFmtId="0" fontId="0" fillId="0" borderId="73" xfId="0" applyFont="1" applyBorder="1" applyAlignment="1">
      <alignment horizontal="center" vertical="top"/>
    </xf>
    <xf numFmtId="0" fontId="0" fillId="0" borderId="74" xfId="0" applyFont="1" applyBorder="1" applyAlignment="1">
      <alignment horizontal="center" vertical="top"/>
    </xf>
    <xf numFmtId="0" fontId="0" fillId="0" borderId="102" xfId="0" applyFont="1" applyBorder="1" applyAlignment="1">
      <alignment horizontal="center" vertical="top"/>
    </xf>
    <xf numFmtId="0" fontId="3" fillId="0" borderId="50" xfId="0" applyFont="1" applyBorder="1" applyAlignment="1">
      <alignment horizontal="center" vertical="center"/>
    </xf>
    <xf numFmtId="0" fontId="3" fillId="0" borderId="61" xfId="0" applyFont="1" applyBorder="1" applyAlignment="1">
      <alignment horizontal="center" vertical="center"/>
    </xf>
    <xf numFmtId="0" fontId="0" fillId="0" borderId="115" xfId="0" applyFont="1" applyBorder="1" applyAlignment="1">
      <alignment horizontal="center" vertical="top"/>
    </xf>
    <xf numFmtId="0" fontId="3" fillId="0" borderId="35" xfId="0" applyFont="1" applyBorder="1" applyAlignment="1">
      <alignment horizontal="center" vertical="top"/>
    </xf>
    <xf numFmtId="0" fontId="0" fillId="0" borderId="13" xfId="0" applyFont="1" applyBorder="1" applyAlignment="1">
      <alignment horizontal="center" vertical="top"/>
    </xf>
    <xf numFmtId="0" fontId="0" fillId="0" borderId="19" xfId="0" applyFont="1" applyBorder="1" applyAlignment="1">
      <alignment horizontal="center" vertical="top"/>
    </xf>
    <xf numFmtId="0" fontId="0" fillId="0" borderId="116" xfId="0" applyFont="1" applyBorder="1" applyAlignment="1">
      <alignment horizontal="left" vertical="center" shrinkToFit="1"/>
    </xf>
    <xf numFmtId="0" fontId="0" fillId="0" borderId="116" xfId="0" applyFont="1" applyBorder="1" applyAlignment="1">
      <alignment horizontal="left"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3" xfId="0" applyFont="1" applyBorder="1" applyAlignment="1">
      <alignment horizontal="center" vertical="top"/>
    </xf>
    <xf numFmtId="0" fontId="0" fillId="0" borderId="19" xfId="0" applyFont="1" applyBorder="1" applyAlignment="1">
      <alignment horizontal="center" vertical="top"/>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115" xfId="0" applyFont="1" applyBorder="1" applyAlignment="1">
      <alignment horizontal="center" vertical="top"/>
    </xf>
    <xf numFmtId="0" fontId="0" fillId="0" borderId="35" xfId="0" applyFont="1" applyBorder="1" applyAlignment="1">
      <alignment horizontal="center" vertical="top"/>
    </xf>
    <xf numFmtId="0" fontId="0" fillId="0" borderId="114" xfId="0" applyFont="1" applyBorder="1" applyAlignment="1">
      <alignment horizontal="center" vertical="top"/>
    </xf>
    <xf numFmtId="0" fontId="0" fillId="0" borderId="73" xfId="0" applyFont="1" applyBorder="1" applyAlignment="1">
      <alignment horizontal="center" vertical="top"/>
    </xf>
    <xf numFmtId="0" fontId="0" fillId="0" borderId="74" xfId="0" applyFont="1" applyBorder="1" applyAlignment="1">
      <alignment horizontal="center" vertical="top"/>
    </xf>
    <xf numFmtId="0" fontId="0" fillId="0" borderId="102" xfId="0" applyFont="1" applyBorder="1" applyAlignment="1">
      <alignment horizontal="center" vertical="top"/>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7" fillId="0" borderId="116" xfId="0" applyFont="1" applyBorder="1" applyAlignment="1">
      <alignment horizontal="left" vertical="center" shrinkToFit="1"/>
    </xf>
    <xf numFmtId="0" fontId="0" fillId="0" borderId="116" xfId="0" applyFont="1" applyBorder="1" applyAlignment="1">
      <alignment horizontal="lef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36"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1&#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283"/>
  <sheetViews>
    <sheetView tabSelected="1" zoomScale="70" zoomScaleNormal="70" zoomScalePageLayoutView="0" workbookViewId="0" topLeftCell="A292">
      <selection activeCell="B315" sqref="B315"/>
    </sheetView>
  </sheetViews>
  <sheetFormatPr defaultColWidth="9.00390625" defaultRowHeight="13.5"/>
  <cols>
    <col min="1" max="1" width="6.875" style="98" customWidth="1"/>
    <col min="2" max="2" width="33.75390625" style="97" customWidth="1"/>
    <col min="3" max="3" width="50.625" style="80" customWidth="1"/>
    <col min="4" max="4" width="71.00390625" style="81" bestFit="1" customWidth="1"/>
    <col min="5" max="5" width="9.00390625" style="82" customWidth="1"/>
    <col min="6" max="6" width="16.25390625" style="82" customWidth="1"/>
    <col min="7" max="7" width="3.00390625" style="82" bestFit="1" customWidth="1"/>
    <col min="8" max="13" width="2.625" style="82" bestFit="1" customWidth="1"/>
    <col min="14" max="14" width="3.00390625" style="82" bestFit="1" customWidth="1"/>
    <col min="15" max="15" width="3.875" style="82" bestFit="1" customWidth="1"/>
    <col min="16" max="18" width="3.00390625" style="82" bestFit="1" customWidth="1"/>
    <col min="19" max="16384" width="9.00390625" style="82" customWidth="1"/>
  </cols>
  <sheetData>
    <row r="1" spans="1:2" ht="24.75" customHeight="1">
      <c r="A1" s="278" t="s">
        <v>106</v>
      </c>
      <c r="B1" s="278"/>
    </row>
    <row r="2" spans="1:4" ht="52.5" customHeight="1">
      <c r="A2" s="279" t="s">
        <v>107</v>
      </c>
      <c r="B2" s="279"/>
      <c r="C2" s="279"/>
      <c r="D2" s="279"/>
    </row>
    <row r="3" spans="1:4" ht="13.5">
      <c r="A3" s="83"/>
      <c r="B3" s="83"/>
      <c r="C3" s="83"/>
      <c r="D3" s="83"/>
    </row>
    <row r="4" spans="1:4" ht="24.75" customHeight="1">
      <c r="A4" s="83"/>
      <c r="B4" s="214" t="s">
        <v>233</v>
      </c>
      <c r="C4" s="83"/>
      <c r="D4" s="83"/>
    </row>
    <row r="5" spans="1:4" ht="24.75" customHeight="1">
      <c r="A5" s="83"/>
      <c r="B5" s="214" t="s">
        <v>261</v>
      </c>
      <c r="C5" s="83"/>
      <c r="D5" s="83"/>
    </row>
    <row r="6" spans="1:4" ht="24.75" customHeight="1">
      <c r="A6" s="83"/>
      <c r="B6" s="228" t="s">
        <v>262</v>
      </c>
      <c r="C6" s="83"/>
      <c r="D6" s="83"/>
    </row>
    <row r="7" spans="1:4" ht="13.5">
      <c r="A7" s="83"/>
      <c r="B7" s="82"/>
      <c r="C7" s="82"/>
      <c r="D7" s="82"/>
    </row>
    <row r="8" spans="1:10" s="227" customFormat="1" ht="30" customHeight="1" thickBot="1">
      <c r="A8" s="265" t="s">
        <v>232</v>
      </c>
      <c r="B8" s="265"/>
      <c r="C8" s="265"/>
      <c r="D8" s="265"/>
      <c r="E8" s="226"/>
      <c r="F8" s="226"/>
      <c r="G8" s="226"/>
      <c r="H8" s="226"/>
      <c r="I8" s="226"/>
      <c r="J8" s="226"/>
    </row>
    <row r="9" spans="1:4" s="89" customFormat="1" ht="24.75" customHeight="1">
      <c r="A9" s="85"/>
      <c r="B9" s="86"/>
      <c r="C9" s="87" t="s">
        <v>109</v>
      </c>
      <c r="D9" s="88" t="s">
        <v>110</v>
      </c>
    </row>
    <row r="10" spans="1:4" ht="30" customHeight="1">
      <c r="A10" s="90">
        <f aca="true" t="shared" si="0" ref="A10:A16">ROW()-9</f>
        <v>1</v>
      </c>
      <c r="B10" s="91" t="s">
        <v>111</v>
      </c>
      <c r="C10" s="132"/>
      <c r="D10" s="93"/>
    </row>
    <row r="11" spans="1:4" ht="30" customHeight="1">
      <c r="A11" s="90">
        <f t="shared" si="0"/>
        <v>2</v>
      </c>
      <c r="B11" s="133" t="s">
        <v>183</v>
      </c>
      <c r="C11" s="132"/>
      <c r="D11" s="93"/>
    </row>
    <row r="12" spans="1:4" ht="30" customHeight="1">
      <c r="A12" s="90">
        <f t="shared" si="0"/>
        <v>3</v>
      </c>
      <c r="B12" s="91" t="s">
        <v>112</v>
      </c>
      <c r="C12" s="94"/>
      <c r="D12" s="93" t="s">
        <v>312</v>
      </c>
    </row>
    <row r="13" spans="1:4" ht="30" customHeight="1">
      <c r="A13" s="90">
        <f t="shared" si="0"/>
        <v>4</v>
      </c>
      <c r="B13" s="91" t="s">
        <v>2</v>
      </c>
      <c r="C13" s="132"/>
      <c r="D13" s="95" t="s">
        <v>311</v>
      </c>
    </row>
    <row r="14" spans="1:4" ht="30" customHeight="1">
      <c r="A14" s="90">
        <f t="shared" si="0"/>
        <v>5</v>
      </c>
      <c r="B14" s="91" t="s">
        <v>113</v>
      </c>
      <c r="C14" s="92"/>
      <c r="D14" s="93"/>
    </row>
    <row r="15" spans="1:4" ht="30" customHeight="1">
      <c r="A15" s="90">
        <f t="shared" si="0"/>
        <v>6</v>
      </c>
      <c r="B15" s="91" t="s">
        <v>114</v>
      </c>
      <c r="C15" s="92"/>
      <c r="D15" s="93"/>
    </row>
    <row r="16" spans="1:12" ht="30" customHeight="1">
      <c r="A16" s="283">
        <f t="shared" si="0"/>
        <v>7</v>
      </c>
      <c r="B16" s="280" t="s">
        <v>177</v>
      </c>
      <c r="C16" s="92"/>
      <c r="D16" s="275" t="s">
        <v>178</v>
      </c>
      <c r="F16" s="135" t="s">
        <v>152</v>
      </c>
      <c r="G16" s="82">
        <f>IF($C$16="介護サービス包括型",1,0)</f>
        <v>0</v>
      </c>
      <c r="H16" s="82">
        <f>IF($C$17="介護サービス包括型",1,0)</f>
        <v>0</v>
      </c>
      <c r="I16" s="82">
        <f>IF($C$18="介護サービス包括型",1,0)</f>
        <v>0</v>
      </c>
      <c r="J16" s="105">
        <f>COUNTIF(G16:I16,1)</f>
        <v>0</v>
      </c>
      <c r="K16" s="106">
        <f>IF(J16&gt;0,"〇","")</f>
      </c>
      <c r="L16" s="107">
        <f>COUNTIF(K16:K26,"〇")</f>
        <v>0</v>
      </c>
    </row>
    <row r="17" spans="1:11" ht="30" customHeight="1">
      <c r="A17" s="284"/>
      <c r="B17" s="281"/>
      <c r="C17" s="92"/>
      <c r="D17" s="276"/>
      <c r="F17" s="135" t="s">
        <v>153</v>
      </c>
      <c r="G17" s="82">
        <f>IF($C$16="日中サービス支援型",1,0)</f>
        <v>0</v>
      </c>
      <c r="H17" s="82">
        <f>IF($C$17="日中サービス支援型",1,0)</f>
        <v>0</v>
      </c>
      <c r="I17" s="82">
        <f>IF($C$18="日中サービス支援型",1,0)</f>
        <v>0</v>
      </c>
      <c r="J17" s="105">
        <f>COUNTIF(G17:I17,1)</f>
        <v>0</v>
      </c>
      <c r="K17" s="106">
        <f>IF(J17&gt;0,"〇","")</f>
      </c>
    </row>
    <row r="18" spans="1:11" ht="30" customHeight="1">
      <c r="A18" s="284"/>
      <c r="B18" s="282"/>
      <c r="C18" s="92"/>
      <c r="D18" s="277"/>
      <c r="F18" s="135" t="s">
        <v>154</v>
      </c>
      <c r="G18" s="82">
        <f>IF($C$16="外部サービス利用型",1,0)</f>
        <v>0</v>
      </c>
      <c r="H18" s="82">
        <f>IF($C$17="外部サービス利用型",1,0)</f>
        <v>0</v>
      </c>
      <c r="I18" s="82">
        <f>IF($C$18="外部サービス利用型",1,0)</f>
        <v>0</v>
      </c>
      <c r="J18" s="105">
        <f>COUNTIF(G18:I18,1)</f>
        <v>0</v>
      </c>
      <c r="K18" s="106">
        <f>IF(J18&gt;0,"〇","")</f>
      </c>
    </row>
    <row r="19" spans="1:6" ht="30" customHeight="1">
      <c r="A19" s="284"/>
      <c r="B19" s="136" t="s">
        <v>179</v>
      </c>
      <c r="C19" s="92"/>
      <c r="D19" s="137"/>
      <c r="F19" s="82" t="s">
        <v>118</v>
      </c>
    </row>
    <row r="20" spans="1:6" ht="30" customHeight="1">
      <c r="A20" s="284"/>
      <c r="B20" s="136" t="s">
        <v>180</v>
      </c>
      <c r="C20" s="132"/>
      <c r="D20" s="137" t="s">
        <v>181</v>
      </c>
      <c r="F20" s="82" t="s">
        <v>120</v>
      </c>
    </row>
    <row r="21" spans="1:6" ht="30" customHeight="1">
      <c r="A21" s="284"/>
      <c r="B21" s="136" t="s">
        <v>182</v>
      </c>
      <c r="C21" s="92"/>
      <c r="D21" s="137"/>
      <c r="F21" s="135"/>
    </row>
    <row r="22" spans="1:6" ht="30" customHeight="1">
      <c r="A22" s="285"/>
      <c r="B22" s="136" t="s">
        <v>180</v>
      </c>
      <c r="C22" s="132"/>
      <c r="D22" s="137" t="s">
        <v>181</v>
      </c>
      <c r="F22" s="135"/>
    </row>
    <row r="23" spans="1:4" ht="30" customHeight="1">
      <c r="A23" s="90">
        <f>ROW()-15</f>
        <v>8</v>
      </c>
      <c r="B23" s="134" t="s">
        <v>14</v>
      </c>
      <c r="C23" s="132"/>
      <c r="D23" s="93" t="s">
        <v>125</v>
      </c>
    </row>
    <row r="24" spans="1:4" ht="30" customHeight="1">
      <c r="A24" s="90">
        <f aca="true" t="shared" si="1" ref="A24:A59">ROW()-15</f>
        <v>9</v>
      </c>
      <c r="B24" s="133" t="s">
        <v>115</v>
      </c>
      <c r="C24" s="132"/>
      <c r="D24" s="93"/>
    </row>
    <row r="25" spans="1:4" ht="30" customHeight="1">
      <c r="A25" s="90">
        <f t="shared" si="1"/>
        <v>10</v>
      </c>
      <c r="B25" s="133" t="s">
        <v>184</v>
      </c>
      <c r="C25" s="132"/>
      <c r="D25" s="93"/>
    </row>
    <row r="26" spans="1:4" ht="30" customHeight="1">
      <c r="A26" s="90">
        <f t="shared" si="1"/>
        <v>11</v>
      </c>
      <c r="B26" s="91" t="s">
        <v>116</v>
      </c>
      <c r="C26" s="94"/>
      <c r="D26" s="93" t="s">
        <v>312</v>
      </c>
    </row>
    <row r="27" spans="1:4" ht="30.75" customHeight="1">
      <c r="A27" s="90">
        <f t="shared" si="1"/>
        <v>12</v>
      </c>
      <c r="B27" s="91" t="s">
        <v>117</v>
      </c>
      <c r="C27" s="132"/>
      <c r="D27" s="95" t="s">
        <v>311</v>
      </c>
    </row>
    <row r="28" spans="1:4" ht="30.75" customHeight="1">
      <c r="A28" s="90">
        <f t="shared" si="1"/>
        <v>13</v>
      </c>
      <c r="B28" s="134" t="s">
        <v>185</v>
      </c>
      <c r="C28" s="132"/>
      <c r="D28" s="95" t="s">
        <v>119</v>
      </c>
    </row>
    <row r="29" spans="1:4" ht="30.75" customHeight="1">
      <c r="A29" s="90">
        <f t="shared" si="1"/>
        <v>14</v>
      </c>
      <c r="B29" s="96" t="s">
        <v>121</v>
      </c>
      <c r="C29" s="132"/>
      <c r="D29" s="95"/>
    </row>
    <row r="30" spans="1:4" ht="30.75" customHeight="1">
      <c r="A30" s="90">
        <f t="shared" si="1"/>
        <v>15</v>
      </c>
      <c r="B30" s="96" t="s">
        <v>122</v>
      </c>
      <c r="C30" s="132"/>
      <c r="D30" s="95"/>
    </row>
    <row r="31" spans="1:4" ht="30.75" customHeight="1">
      <c r="A31" s="90">
        <f t="shared" si="1"/>
        <v>16</v>
      </c>
      <c r="B31" s="96" t="s">
        <v>123</v>
      </c>
      <c r="C31" s="132"/>
      <c r="D31" s="95"/>
    </row>
    <row r="32" spans="1:4" ht="30.75" customHeight="1">
      <c r="A32" s="90">
        <f t="shared" si="1"/>
        <v>17</v>
      </c>
      <c r="B32" s="134" t="s">
        <v>159</v>
      </c>
      <c r="C32" s="132"/>
      <c r="D32" s="95"/>
    </row>
    <row r="33" spans="1:4" ht="30" customHeight="1">
      <c r="A33" s="90">
        <f t="shared" si="1"/>
        <v>18</v>
      </c>
      <c r="B33" s="133" t="s">
        <v>49</v>
      </c>
      <c r="C33" s="132"/>
      <c r="D33" s="93"/>
    </row>
    <row r="34" spans="1:4" ht="30" customHeight="1">
      <c r="A34" s="90">
        <f t="shared" si="1"/>
        <v>19</v>
      </c>
      <c r="B34" s="133" t="s">
        <v>314</v>
      </c>
      <c r="C34" s="132"/>
      <c r="D34" s="93"/>
    </row>
    <row r="35" spans="1:4" ht="30" customHeight="1">
      <c r="A35" s="90">
        <f t="shared" si="1"/>
        <v>20</v>
      </c>
      <c r="B35" s="91" t="s">
        <v>126</v>
      </c>
      <c r="C35" s="94"/>
      <c r="D35" s="93" t="s">
        <v>312</v>
      </c>
    </row>
    <row r="36" spans="1:4" ht="30" customHeight="1">
      <c r="A36" s="90">
        <f t="shared" si="1"/>
        <v>21</v>
      </c>
      <c r="B36" s="91" t="s">
        <v>127</v>
      </c>
      <c r="C36" s="132"/>
      <c r="D36" s="95" t="s">
        <v>311</v>
      </c>
    </row>
    <row r="37" spans="1:4" s="102" customFormat="1" ht="30" customHeight="1">
      <c r="A37" s="99">
        <f t="shared" si="1"/>
        <v>22</v>
      </c>
      <c r="B37" s="139" t="s">
        <v>186</v>
      </c>
      <c r="C37" s="100"/>
      <c r="D37" s="101"/>
    </row>
    <row r="38" spans="1:4" s="102" customFormat="1" ht="30" customHeight="1">
      <c r="A38" s="99">
        <f t="shared" si="1"/>
        <v>23</v>
      </c>
      <c r="B38" s="139" t="s">
        <v>187</v>
      </c>
      <c r="C38" s="100"/>
      <c r="D38" s="101"/>
    </row>
    <row r="39" spans="1:4" s="102" customFormat="1" ht="30" customHeight="1">
      <c r="A39" s="99">
        <f t="shared" si="1"/>
        <v>24</v>
      </c>
      <c r="B39" s="139" t="s">
        <v>188</v>
      </c>
      <c r="C39" s="100"/>
      <c r="D39" s="101"/>
    </row>
    <row r="40" spans="1:4" s="102" customFormat="1" ht="30" customHeight="1">
      <c r="A40" s="99">
        <f t="shared" si="1"/>
        <v>25</v>
      </c>
      <c r="B40" s="139" t="s">
        <v>189</v>
      </c>
      <c r="C40" s="100"/>
      <c r="D40" s="101"/>
    </row>
    <row r="41" spans="1:4" ht="30" customHeight="1">
      <c r="A41" s="90">
        <f t="shared" si="1"/>
        <v>26</v>
      </c>
      <c r="B41" s="134" t="s">
        <v>190</v>
      </c>
      <c r="C41" s="92"/>
      <c r="D41" s="93"/>
    </row>
    <row r="42" spans="1:4" ht="30" customHeight="1">
      <c r="A42" s="90">
        <f t="shared" si="1"/>
        <v>27</v>
      </c>
      <c r="B42" s="134" t="s">
        <v>191</v>
      </c>
      <c r="C42" s="92"/>
      <c r="D42" s="93"/>
    </row>
    <row r="43" spans="1:4" ht="30" customHeight="1">
      <c r="A43" s="90">
        <f t="shared" si="1"/>
        <v>28</v>
      </c>
      <c r="B43" s="134" t="s">
        <v>193</v>
      </c>
      <c r="C43" s="92"/>
      <c r="D43" s="93"/>
    </row>
    <row r="44" spans="1:4" ht="30" customHeight="1">
      <c r="A44" s="90">
        <f t="shared" si="1"/>
        <v>29</v>
      </c>
      <c r="B44" s="134" t="s">
        <v>194</v>
      </c>
      <c r="C44" s="92"/>
      <c r="D44" s="93"/>
    </row>
    <row r="45" spans="1:4" ht="30" customHeight="1">
      <c r="A45" s="90">
        <f t="shared" si="1"/>
        <v>30</v>
      </c>
      <c r="B45" s="134" t="s">
        <v>192</v>
      </c>
      <c r="C45" s="92"/>
      <c r="D45" s="93"/>
    </row>
    <row r="46" spans="1:4" s="102" customFormat="1" ht="30" customHeight="1">
      <c r="A46" s="99">
        <f t="shared" si="1"/>
        <v>31</v>
      </c>
      <c r="B46" s="139" t="s">
        <v>195</v>
      </c>
      <c r="C46" s="100"/>
      <c r="D46" s="101"/>
    </row>
    <row r="47" spans="1:4" s="102" customFormat="1" ht="30" customHeight="1">
      <c r="A47" s="99">
        <f t="shared" si="1"/>
        <v>32</v>
      </c>
      <c r="B47" s="139" t="s">
        <v>196</v>
      </c>
      <c r="C47" s="100"/>
      <c r="D47" s="101"/>
    </row>
    <row r="48" spans="1:4" s="102" customFormat="1" ht="30" customHeight="1">
      <c r="A48" s="99">
        <f t="shared" si="1"/>
        <v>33</v>
      </c>
      <c r="B48" s="139" t="s">
        <v>197</v>
      </c>
      <c r="C48" s="100"/>
      <c r="D48" s="101"/>
    </row>
    <row r="49" spans="1:4" s="102" customFormat="1" ht="30" customHeight="1">
      <c r="A49" s="99">
        <f t="shared" si="1"/>
        <v>34</v>
      </c>
      <c r="B49" s="139" t="s">
        <v>198</v>
      </c>
      <c r="C49" s="100"/>
      <c r="D49" s="101"/>
    </row>
    <row r="50" spans="1:4" s="102" customFormat="1" ht="30" customHeight="1">
      <c r="A50" s="99">
        <f t="shared" si="1"/>
        <v>35</v>
      </c>
      <c r="B50" s="139" t="s">
        <v>199</v>
      </c>
      <c r="C50" s="100"/>
      <c r="D50" s="101"/>
    </row>
    <row r="51" spans="1:4" ht="30" customHeight="1">
      <c r="A51" s="90">
        <f t="shared" si="1"/>
        <v>36</v>
      </c>
      <c r="B51" s="134" t="s">
        <v>200</v>
      </c>
      <c r="C51" s="141"/>
      <c r="D51" s="93"/>
    </row>
    <row r="52" spans="1:4" ht="30" customHeight="1">
      <c r="A52" s="90">
        <f t="shared" si="1"/>
        <v>37</v>
      </c>
      <c r="B52" s="134" t="s">
        <v>201</v>
      </c>
      <c r="C52" s="92"/>
      <c r="D52" s="93"/>
    </row>
    <row r="53" spans="1:6" s="104" customFormat="1" ht="30" customHeight="1">
      <c r="A53" s="108">
        <f t="shared" si="1"/>
        <v>38</v>
      </c>
      <c r="B53" s="110" t="s">
        <v>128</v>
      </c>
      <c r="C53" s="103"/>
      <c r="D53" s="109" t="s">
        <v>119</v>
      </c>
      <c r="F53" s="104" t="s">
        <v>129</v>
      </c>
    </row>
    <row r="54" spans="1:6" s="104" customFormat="1" ht="30" customHeight="1">
      <c r="A54" s="108">
        <f t="shared" si="1"/>
        <v>39</v>
      </c>
      <c r="B54" s="110" t="s">
        <v>130</v>
      </c>
      <c r="C54" s="111"/>
      <c r="D54" s="109"/>
      <c r="F54" s="104" t="s">
        <v>131</v>
      </c>
    </row>
    <row r="55" spans="1:4" s="104" customFormat="1" ht="30" customHeight="1">
      <c r="A55" s="108">
        <f t="shared" si="1"/>
        <v>40</v>
      </c>
      <c r="B55" s="110" t="s">
        <v>132</v>
      </c>
      <c r="C55" s="111"/>
      <c r="D55" s="109"/>
    </row>
    <row r="56" spans="1:4" s="104" customFormat="1" ht="30" customHeight="1">
      <c r="A56" s="108">
        <f t="shared" si="1"/>
        <v>41</v>
      </c>
      <c r="B56" s="110" t="s">
        <v>133</v>
      </c>
      <c r="C56" s="111"/>
      <c r="D56" s="109"/>
    </row>
    <row r="57" spans="1:4" s="104" customFormat="1" ht="30" customHeight="1">
      <c r="A57" s="108">
        <f t="shared" si="1"/>
        <v>42</v>
      </c>
      <c r="B57" s="140" t="s">
        <v>202</v>
      </c>
      <c r="C57" s="111"/>
      <c r="D57" s="109"/>
    </row>
    <row r="58" spans="1:4" s="104" customFormat="1" ht="30" customHeight="1">
      <c r="A58" s="108">
        <f t="shared" si="1"/>
        <v>43</v>
      </c>
      <c r="B58" s="140" t="s">
        <v>203</v>
      </c>
      <c r="C58" s="111"/>
      <c r="D58" s="109"/>
    </row>
    <row r="59" spans="1:4" s="104" customFormat="1" ht="30" customHeight="1">
      <c r="A59" s="108">
        <f t="shared" si="1"/>
        <v>44</v>
      </c>
      <c r="B59" s="140" t="s">
        <v>204</v>
      </c>
      <c r="C59" s="111"/>
      <c r="D59" s="109"/>
    </row>
    <row r="60" spans="1:4" s="104" customFormat="1" ht="44.25" customHeight="1">
      <c r="A60" s="112"/>
      <c r="B60" s="113"/>
      <c r="C60" s="114"/>
      <c r="D60" s="115"/>
    </row>
    <row r="61" spans="1:10" s="227" customFormat="1" ht="30" customHeight="1" thickBot="1">
      <c r="A61" s="265" t="s">
        <v>263</v>
      </c>
      <c r="B61" s="265"/>
      <c r="C61" s="265"/>
      <c r="D61" s="265"/>
      <c r="E61" s="226"/>
      <c r="F61" s="226"/>
      <c r="G61" s="226"/>
      <c r="H61" s="226"/>
      <c r="I61" s="226"/>
      <c r="J61" s="226"/>
    </row>
    <row r="62" spans="1:4" s="89" customFormat="1" ht="24.75" customHeight="1" thickBot="1">
      <c r="A62" s="85"/>
      <c r="B62" s="86"/>
      <c r="C62" s="155" t="s">
        <v>109</v>
      </c>
      <c r="D62" s="156" t="s">
        <v>110</v>
      </c>
    </row>
    <row r="63" spans="1:4" ht="30" customHeight="1">
      <c r="A63" s="215" t="s">
        <v>264</v>
      </c>
      <c r="B63" s="157" t="s">
        <v>111</v>
      </c>
      <c r="C63" s="158"/>
      <c r="D63" s="159"/>
    </row>
    <row r="64" spans="1:4" ht="30" customHeight="1">
      <c r="A64" s="216" t="s">
        <v>265</v>
      </c>
      <c r="B64" s="91" t="s">
        <v>234</v>
      </c>
      <c r="C64" s="132"/>
      <c r="D64" s="160"/>
    </row>
    <row r="65" spans="1:4" ht="30" customHeight="1">
      <c r="A65" s="216" t="s">
        <v>266</v>
      </c>
      <c r="B65" s="91" t="s">
        <v>112</v>
      </c>
      <c r="C65" s="138"/>
      <c r="D65" s="160" t="s">
        <v>312</v>
      </c>
    </row>
    <row r="66" spans="1:4" ht="30" customHeight="1">
      <c r="A66" s="216" t="s">
        <v>267</v>
      </c>
      <c r="B66" s="91" t="s">
        <v>2</v>
      </c>
      <c r="C66" s="132"/>
      <c r="D66" s="161" t="s">
        <v>311</v>
      </c>
    </row>
    <row r="67" spans="1:4" ht="30" customHeight="1">
      <c r="A67" s="216" t="s">
        <v>268</v>
      </c>
      <c r="B67" s="133" t="s">
        <v>7</v>
      </c>
      <c r="C67" s="92"/>
      <c r="D67" s="160"/>
    </row>
    <row r="68" spans="1:4" ht="30" customHeight="1" thickBot="1">
      <c r="A68" s="217" t="s">
        <v>270</v>
      </c>
      <c r="B68" s="162" t="s">
        <v>114</v>
      </c>
      <c r="C68" s="163"/>
      <c r="D68" s="164"/>
    </row>
    <row r="70" spans="1:4" s="97" customFormat="1" ht="24" customHeight="1" thickBot="1">
      <c r="A70" s="240" t="s">
        <v>235</v>
      </c>
      <c r="B70" s="240"/>
      <c r="C70" s="240"/>
      <c r="D70" s="240"/>
    </row>
    <row r="71" spans="3:4" ht="24.75" customHeight="1" thickBot="1">
      <c r="C71" s="165" t="s">
        <v>124</v>
      </c>
      <c r="D71" s="156" t="s">
        <v>110</v>
      </c>
    </row>
    <row r="72" spans="1:6" s="104" customFormat="1" ht="30" customHeight="1">
      <c r="A72" s="241" t="s">
        <v>264</v>
      </c>
      <c r="B72" s="166" t="s">
        <v>278</v>
      </c>
      <c r="C72" s="167"/>
      <c r="D72" s="168" t="s">
        <v>119</v>
      </c>
      <c r="F72" s="169" t="s">
        <v>236</v>
      </c>
    </row>
    <row r="73" spans="1:6" s="104" customFormat="1" ht="30" customHeight="1">
      <c r="A73" s="230"/>
      <c r="B73" s="170" t="s">
        <v>237</v>
      </c>
      <c r="C73" s="171"/>
      <c r="D73" s="172"/>
      <c r="F73" s="169" t="s">
        <v>238</v>
      </c>
    </row>
    <row r="74" spans="1:6" s="104" customFormat="1" ht="30" customHeight="1">
      <c r="A74" s="175" t="s">
        <v>265</v>
      </c>
      <c r="B74" s="140" t="s">
        <v>239</v>
      </c>
      <c r="C74" s="171"/>
      <c r="D74" s="172"/>
      <c r="F74" s="169" t="s">
        <v>240</v>
      </c>
    </row>
    <row r="75" spans="1:15" s="104" customFormat="1" ht="30" customHeight="1">
      <c r="A75" s="229" t="s">
        <v>271</v>
      </c>
      <c r="B75" s="233" t="s">
        <v>209</v>
      </c>
      <c r="C75" s="103"/>
      <c r="D75" s="236" t="s">
        <v>119</v>
      </c>
      <c r="F75" s="169" t="s">
        <v>27</v>
      </c>
      <c r="G75" s="169" t="s">
        <v>241</v>
      </c>
      <c r="H75" s="104">
        <f>IF($C$75="ア．敷金",1,0)</f>
        <v>0</v>
      </c>
      <c r="I75" s="104">
        <f>IF($C$76="ア．敷金",1,0)</f>
        <v>0</v>
      </c>
      <c r="J75" s="104">
        <f>IF($C$77="ア．敷金",1,0)</f>
        <v>0</v>
      </c>
      <c r="K75" s="104">
        <f>IF($C$78="ア．敷金",1,0)</f>
        <v>0</v>
      </c>
      <c r="L75" s="104">
        <f>IF($C$79="ア．敷金",1,0)</f>
        <v>0</v>
      </c>
      <c r="M75" s="82">
        <f>COUNTIF(H75:L75,1)</f>
        <v>0</v>
      </c>
      <c r="N75" s="173">
        <f>IF(M75&gt;0,"〇","")</f>
      </c>
      <c r="O75" s="107">
        <f>COUNTIF(N75:N79,"〇")</f>
        <v>0</v>
      </c>
    </row>
    <row r="76" spans="1:14" s="104" customFormat="1" ht="30" customHeight="1">
      <c r="A76" s="231"/>
      <c r="B76" s="242"/>
      <c r="C76" s="103"/>
      <c r="D76" s="237"/>
      <c r="F76" s="169"/>
      <c r="G76" s="169" t="s">
        <v>242</v>
      </c>
      <c r="H76" s="104">
        <f>IF($C$75="イ．礼金",1,0)</f>
        <v>0</v>
      </c>
      <c r="I76" s="104">
        <f>IF($C$76="イ．礼金",1,0)</f>
        <v>0</v>
      </c>
      <c r="J76" s="104">
        <f>IF($C$77="イ．礼金",1,0)</f>
        <v>0</v>
      </c>
      <c r="K76" s="104">
        <f>IF($C$78="イ．礼金",1,0)</f>
        <v>0</v>
      </c>
      <c r="L76" s="104">
        <f>IF($C$79="イ．礼金",1,0)</f>
        <v>0</v>
      </c>
      <c r="M76" s="82">
        <f>COUNTIF(H76:L76,1)</f>
        <v>0</v>
      </c>
      <c r="N76" s="173">
        <f>IF(M76&gt;0,"〇","")</f>
      </c>
    </row>
    <row r="77" spans="1:14" s="104" customFormat="1" ht="30" customHeight="1">
      <c r="A77" s="231"/>
      <c r="B77" s="242"/>
      <c r="C77" s="103"/>
      <c r="D77" s="237"/>
      <c r="F77" s="169"/>
      <c r="G77" s="169" t="s">
        <v>243</v>
      </c>
      <c r="H77" s="104">
        <f>IF($C$75="ウ．家賃",1,0)</f>
        <v>0</v>
      </c>
      <c r="I77" s="104">
        <f>IF($C$76="ウ．家賃",1,0)</f>
        <v>0</v>
      </c>
      <c r="J77" s="104">
        <f>IF($C$77="ウ．家賃",1,0)</f>
        <v>0</v>
      </c>
      <c r="K77" s="104">
        <f>IF($C$78="ウ．家賃",1,0)</f>
        <v>0</v>
      </c>
      <c r="L77" s="104">
        <f>IF($C$79="ウ．家賃",1,0)</f>
        <v>0</v>
      </c>
      <c r="M77" s="82">
        <f>COUNTIF(H77:L77,1)</f>
        <v>0</v>
      </c>
      <c r="N77" s="173">
        <f>IF(M77&gt;0,"〇","")</f>
      </c>
    </row>
    <row r="78" spans="1:14" s="104" customFormat="1" ht="30" customHeight="1">
      <c r="A78" s="231"/>
      <c r="B78" s="242"/>
      <c r="C78" s="103"/>
      <c r="D78" s="237"/>
      <c r="F78" s="169"/>
      <c r="G78" s="169" t="s">
        <v>244</v>
      </c>
      <c r="H78" s="104">
        <f>IF($C$75="エ．契約期間",1,0)</f>
        <v>0</v>
      </c>
      <c r="I78" s="104">
        <f>IF($C$76="エ．契約期間",1,0)</f>
        <v>0</v>
      </c>
      <c r="J78" s="104">
        <f>IF($C$77="エ．契約期間",1,0)</f>
        <v>0</v>
      </c>
      <c r="K78" s="104">
        <f>IF($C$78="エ．契約期間",1,0)</f>
        <v>0</v>
      </c>
      <c r="L78" s="104">
        <f>IF($C$79="エ．契約期間",1,0)</f>
        <v>0</v>
      </c>
      <c r="M78" s="82">
        <f>COUNTIF(H78:L78,1)</f>
        <v>0</v>
      </c>
      <c r="N78" s="173">
        <f>IF(M78&gt;0,"〇","")</f>
      </c>
    </row>
    <row r="79" spans="1:14" s="104" customFormat="1" ht="30" customHeight="1">
      <c r="A79" s="231"/>
      <c r="B79" s="243"/>
      <c r="C79" s="103"/>
      <c r="D79" s="238"/>
      <c r="F79" s="169"/>
      <c r="G79" s="169" t="s">
        <v>245</v>
      </c>
      <c r="H79" s="104">
        <f>IF($C$75="オ．賃貸料がない理由",1,0)</f>
        <v>0</v>
      </c>
      <c r="I79" s="104">
        <f>IF($C$76="オ．賃貸料がない理由",1,0)</f>
        <v>0</v>
      </c>
      <c r="J79" s="104">
        <f>IF($C$77="オ．賃貸料がない理由",1,0)</f>
        <v>0</v>
      </c>
      <c r="K79" s="104">
        <f>IF($C$78="オ．賃貸料がない理由",1,0)</f>
        <v>0</v>
      </c>
      <c r="L79" s="104">
        <f>IF($C$79="オ．賃貸料がない理由",1,0)</f>
        <v>0</v>
      </c>
      <c r="M79" s="82">
        <f>COUNTIF(H79:L79,1)</f>
        <v>0</v>
      </c>
      <c r="N79" s="173">
        <f>IF(M79&gt;0,"〇","")</f>
      </c>
    </row>
    <row r="80" spans="1:4" s="104" customFormat="1" ht="30" customHeight="1">
      <c r="A80" s="231"/>
      <c r="B80" s="170" t="s">
        <v>246</v>
      </c>
      <c r="C80" s="174"/>
      <c r="D80" s="172"/>
    </row>
    <row r="81" spans="1:4" s="104" customFormat="1" ht="30" customHeight="1">
      <c r="A81" s="230"/>
      <c r="B81" s="170" t="s">
        <v>247</v>
      </c>
      <c r="C81" s="171"/>
      <c r="D81" s="172"/>
    </row>
    <row r="82" spans="1:4" s="104" customFormat="1" ht="30" customHeight="1">
      <c r="A82" s="175" t="s">
        <v>272</v>
      </c>
      <c r="B82" s="140" t="s">
        <v>248</v>
      </c>
      <c r="C82" s="103"/>
      <c r="D82" s="172"/>
    </row>
    <row r="83" spans="1:4" s="104" customFormat="1" ht="30" customHeight="1">
      <c r="A83" s="229" t="s">
        <v>273</v>
      </c>
      <c r="B83" s="140" t="s">
        <v>211</v>
      </c>
      <c r="C83" s="103"/>
      <c r="D83" s="172"/>
    </row>
    <row r="84" spans="1:4" s="104" customFormat="1" ht="30" customHeight="1">
      <c r="A84" s="230"/>
      <c r="B84" s="170" t="s">
        <v>249</v>
      </c>
      <c r="C84" s="103"/>
      <c r="D84" s="172"/>
    </row>
    <row r="85" spans="1:4" s="104" customFormat="1" ht="30" customHeight="1">
      <c r="A85" s="175" t="s">
        <v>270</v>
      </c>
      <c r="B85" s="140" t="s">
        <v>250</v>
      </c>
      <c r="C85" s="103"/>
      <c r="D85" s="172"/>
    </row>
    <row r="86" spans="1:6" s="104" customFormat="1" ht="30" customHeight="1">
      <c r="A86" s="229" t="s">
        <v>275</v>
      </c>
      <c r="B86" s="140" t="s">
        <v>215</v>
      </c>
      <c r="C86" s="103"/>
      <c r="D86" s="172"/>
      <c r="E86" s="169"/>
      <c r="F86" s="169" t="s">
        <v>251</v>
      </c>
    </row>
    <row r="87" spans="1:6" s="104" customFormat="1" ht="30" customHeight="1">
      <c r="A87" s="230"/>
      <c r="B87" s="170" t="s">
        <v>252</v>
      </c>
      <c r="C87" s="103"/>
      <c r="D87" s="172"/>
      <c r="E87" s="169"/>
      <c r="F87" s="169" t="s">
        <v>120</v>
      </c>
    </row>
    <row r="88" spans="1:6" s="104" customFormat="1" ht="30" customHeight="1">
      <c r="A88" s="219" t="s">
        <v>276</v>
      </c>
      <c r="B88" s="176" t="s">
        <v>217</v>
      </c>
      <c r="C88" s="103"/>
      <c r="D88" s="172"/>
      <c r="E88" s="169"/>
      <c r="F88" s="169"/>
    </row>
    <row r="89" spans="1:14" s="104" customFormat="1" ht="30" customHeight="1">
      <c r="A89" s="229" t="s">
        <v>277</v>
      </c>
      <c r="B89" s="233" t="s">
        <v>72</v>
      </c>
      <c r="C89" s="103"/>
      <c r="D89" s="266" t="s">
        <v>119</v>
      </c>
      <c r="G89" s="169" t="s">
        <v>253</v>
      </c>
      <c r="H89" s="104">
        <f>IF($C$89="身体障害者",1,0)</f>
        <v>0</v>
      </c>
      <c r="I89" s="104">
        <f>IF($C$90="身体障害者",1,0)</f>
        <v>0</v>
      </c>
      <c r="J89" s="104">
        <f>IF($C$91="身体障害者",1,0)</f>
        <v>0</v>
      </c>
      <c r="K89" s="104">
        <f>IF($C$92="身体障害者",1,0)</f>
        <v>0</v>
      </c>
      <c r="L89" s="82">
        <f>COUNTIF(H89:K89,1)</f>
        <v>0</v>
      </c>
      <c r="M89" s="173">
        <f>IF(L89&gt;0,"〇","")</f>
      </c>
      <c r="N89" s="107">
        <f>COUNTIF(M89:M93,"〇")</f>
        <v>0</v>
      </c>
    </row>
    <row r="90" spans="1:13" s="104" customFormat="1" ht="30" customHeight="1">
      <c r="A90" s="231"/>
      <c r="B90" s="234"/>
      <c r="C90" s="103"/>
      <c r="D90" s="267"/>
      <c r="G90" s="169" t="s">
        <v>254</v>
      </c>
      <c r="H90" s="104">
        <f>IF($C$89="知的障害者",1,0)</f>
        <v>0</v>
      </c>
      <c r="I90" s="104">
        <f>IF($C$90="知的障害者",1,0)</f>
        <v>0</v>
      </c>
      <c r="J90" s="104">
        <f>IF($C$91="知的障害者",1,0)</f>
        <v>0</v>
      </c>
      <c r="K90" s="104">
        <f>IF($C$92="知的障害者",1,0)</f>
        <v>0</v>
      </c>
      <c r="L90" s="82">
        <f>COUNTIF(H90:K90,1)</f>
        <v>0</v>
      </c>
      <c r="M90" s="173">
        <f>IF(L90&gt;0,"〇","")</f>
      </c>
    </row>
    <row r="91" spans="1:13" s="104" customFormat="1" ht="30" customHeight="1">
      <c r="A91" s="231"/>
      <c r="B91" s="234"/>
      <c r="C91" s="103"/>
      <c r="D91" s="267"/>
      <c r="G91" s="169" t="s">
        <v>255</v>
      </c>
      <c r="H91" s="104">
        <f>IF($C$89="精神障害者",1,0)</f>
        <v>0</v>
      </c>
      <c r="I91" s="104">
        <f>IF($C$90="精神障害者",1,0)</f>
        <v>0</v>
      </c>
      <c r="J91" s="104">
        <f>IF($C$91="精神障害者",1,0)</f>
        <v>0</v>
      </c>
      <c r="K91" s="104">
        <f>IF($C$92="精神障害者",1,0)</f>
        <v>0</v>
      </c>
      <c r="L91" s="82">
        <f>COUNTIF(H91:K91,1)</f>
        <v>0</v>
      </c>
      <c r="M91" s="173">
        <f>IF(L91&gt;0,"〇","")</f>
      </c>
    </row>
    <row r="92" spans="1:13" s="104" customFormat="1" ht="30" customHeight="1">
      <c r="A92" s="231"/>
      <c r="B92" s="235"/>
      <c r="C92" s="103"/>
      <c r="D92" s="268"/>
      <c r="G92" s="169" t="s">
        <v>256</v>
      </c>
      <c r="H92" s="104">
        <f>IF($C$89="難病等対象者",1,0)</f>
        <v>0</v>
      </c>
      <c r="I92" s="104">
        <f>IF($C$90="難病等対象者",1,0)</f>
        <v>0</v>
      </c>
      <c r="J92" s="104">
        <f>IF($C$91="難病等対象者",1,0)</f>
        <v>0</v>
      </c>
      <c r="K92" s="104">
        <f>IF($C$92="難病等対象者",1,0)</f>
        <v>0</v>
      </c>
      <c r="L92" s="82">
        <f>COUNTIF(H92:K92,1)</f>
        <v>0</v>
      </c>
      <c r="M92" s="173">
        <f>IF(L92&gt;0,"〇","")</f>
      </c>
    </row>
    <row r="93" spans="1:4" s="104" customFormat="1" ht="30" customHeight="1">
      <c r="A93" s="231"/>
      <c r="B93" s="140" t="s">
        <v>257</v>
      </c>
      <c r="C93" s="177"/>
      <c r="D93" s="172"/>
    </row>
    <row r="94" spans="1:4" s="104" customFormat="1" ht="30" customHeight="1">
      <c r="A94" s="231"/>
      <c r="B94" s="140" t="s">
        <v>258</v>
      </c>
      <c r="C94" s="103"/>
      <c r="D94" s="172"/>
    </row>
    <row r="95" spans="1:4" s="104" customFormat="1" ht="30" customHeight="1">
      <c r="A95" s="231"/>
      <c r="B95" s="140" t="s">
        <v>259</v>
      </c>
      <c r="C95" s="103"/>
      <c r="D95" s="172"/>
    </row>
    <row r="96" spans="1:4" s="104" customFormat="1" ht="30" customHeight="1">
      <c r="A96" s="231"/>
      <c r="B96" s="140" t="s">
        <v>260</v>
      </c>
      <c r="C96" s="103"/>
      <c r="D96" s="172"/>
    </row>
    <row r="97" spans="1:4" s="104" customFormat="1" ht="30" customHeight="1" thickBot="1">
      <c r="A97" s="232"/>
      <c r="B97" s="178" t="s">
        <v>65</v>
      </c>
      <c r="C97" s="179"/>
      <c r="D97" s="180"/>
    </row>
    <row r="98" spans="1:10" s="102" customFormat="1" ht="30" customHeight="1" thickBot="1">
      <c r="A98" s="263" t="s">
        <v>108</v>
      </c>
      <c r="B98" s="263"/>
      <c r="C98" s="263"/>
      <c r="D98" s="263"/>
      <c r="E98" s="181"/>
      <c r="F98" s="181"/>
      <c r="G98" s="181"/>
      <c r="H98" s="181"/>
      <c r="I98" s="181"/>
      <c r="J98" s="181"/>
    </row>
    <row r="99" spans="1:4" s="186" customFormat="1" ht="24.75" customHeight="1" thickBot="1">
      <c r="A99" s="182"/>
      <c r="B99" s="183"/>
      <c r="C99" s="184" t="s">
        <v>109</v>
      </c>
      <c r="D99" s="185" t="s">
        <v>110</v>
      </c>
    </row>
    <row r="100" spans="1:4" s="102" customFormat="1" ht="30" customHeight="1">
      <c r="A100" s="221" t="s">
        <v>279</v>
      </c>
      <c r="B100" s="187" t="s">
        <v>111</v>
      </c>
      <c r="C100" s="188"/>
      <c r="D100" s="189"/>
    </row>
    <row r="101" spans="1:4" s="102" customFormat="1" ht="30" customHeight="1">
      <c r="A101" s="222" t="s">
        <v>280</v>
      </c>
      <c r="B101" s="190" t="s">
        <v>234</v>
      </c>
      <c r="C101" s="191"/>
      <c r="D101" s="192"/>
    </row>
    <row r="102" spans="1:4" s="102" customFormat="1" ht="30" customHeight="1">
      <c r="A102" s="222" t="s">
        <v>282</v>
      </c>
      <c r="B102" s="190" t="s">
        <v>112</v>
      </c>
      <c r="C102" s="193"/>
      <c r="D102" s="192" t="s">
        <v>312</v>
      </c>
    </row>
    <row r="103" spans="1:4" s="102" customFormat="1" ht="30" customHeight="1">
      <c r="A103" s="222" t="s">
        <v>284</v>
      </c>
      <c r="B103" s="190" t="s">
        <v>2</v>
      </c>
      <c r="C103" s="191"/>
      <c r="D103" s="194" t="s">
        <v>311</v>
      </c>
    </row>
    <row r="104" spans="1:4" s="102" customFormat="1" ht="30" customHeight="1">
      <c r="A104" s="222" t="s">
        <v>286</v>
      </c>
      <c r="B104" s="195" t="s">
        <v>7</v>
      </c>
      <c r="C104" s="100"/>
      <c r="D104" s="192"/>
    </row>
    <row r="105" spans="1:4" s="102" customFormat="1" ht="30" customHeight="1" thickBot="1">
      <c r="A105" s="223" t="s">
        <v>287</v>
      </c>
      <c r="B105" s="196" t="s">
        <v>114</v>
      </c>
      <c r="C105" s="197"/>
      <c r="D105" s="198"/>
    </row>
    <row r="106" spans="1:4" s="102" customFormat="1" ht="13.5">
      <c r="A106" s="199"/>
      <c r="B106" s="200"/>
      <c r="C106" s="201"/>
      <c r="D106" s="202"/>
    </row>
    <row r="107" spans="1:4" s="200" customFormat="1" ht="24" customHeight="1" thickBot="1">
      <c r="A107" s="264" t="s">
        <v>235</v>
      </c>
      <c r="B107" s="264"/>
      <c r="C107" s="264"/>
      <c r="D107" s="264"/>
    </row>
    <row r="108" spans="1:4" s="102" customFormat="1" ht="24.75" customHeight="1" thickBot="1">
      <c r="A108" s="199"/>
      <c r="B108" s="200"/>
      <c r="C108" s="203" t="s">
        <v>124</v>
      </c>
      <c r="D108" s="185" t="s">
        <v>110</v>
      </c>
    </row>
    <row r="109" spans="1:6" s="102" customFormat="1" ht="30" customHeight="1">
      <c r="A109" s="247" t="s">
        <v>279</v>
      </c>
      <c r="B109" s="220" t="s">
        <v>278</v>
      </c>
      <c r="C109" s="205"/>
      <c r="D109" s="189" t="s">
        <v>119</v>
      </c>
      <c r="F109" s="206" t="s">
        <v>236</v>
      </c>
    </row>
    <row r="110" spans="1:6" s="102" customFormat="1" ht="30" customHeight="1">
      <c r="A110" s="248"/>
      <c r="B110" s="207" t="s">
        <v>237</v>
      </c>
      <c r="C110" s="191"/>
      <c r="D110" s="192"/>
      <c r="F110" s="206" t="s">
        <v>238</v>
      </c>
    </row>
    <row r="111" spans="1:6" s="102" customFormat="1" ht="30" customHeight="1">
      <c r="A111" s="224" t="s">
        <v>280</v>
      </c>
      <c r="B111" s="139" t="s">
        <v>239</v>
      </c>
      <c r="C111" s="191"/>
      <c r="D111" s="192"/>
      <c r="F111" s="206" t="s">
        <v>240</v>
      </c>
    </row>
    <row r="112" spans="1:15" s="102" customFormat="1" ht="30" customHeight="1">
      <c r="A112" s="249" t="s">
        <v>282</v>
      </c>
      <c r="B112" s="251" t="s">
        <v>209</v>
      </c>
      <c r="C112" s="100"/>
      <c r="D112" s="254" t="s">
        <v>119</v>
      </c>
      <c r="F112" s="206" t="s">
        <v>27</v>
      </c>
      <c r="G112" s="206" t="s">
        <v>241</v>
      </c>
      <c r="H112" s="102">
        <f>IF($C$112="ア．敷金",1,0)</f>
        <v>0</v>
      </c>
      <c r="I112" s="102">
        <f>IF($C$113="ア．敷金",1,0)</f>
        <v>0</v>
      </c>
      <c r="J112" s="102">
        <f>IF($C$114="ア．敷金",1,0)</f>
        <v>0</v>
      </c>
      <c r="K112" s="102">
        <f>IF($C$115="ア．敷金",1,0)</f>
        <v>0</v>
      </c>
      <c r="L112" s="102">
        <f>IF($C$116="ア．敷金",1,0)</f>
        <v>0</v>
      </c>
      <c r="M112" s="102">
        <f>COUNTIF(H112:L112,1)</f>
        <v>0</v>
      </c>
      <c r="N112" s="208">
        <f>IF(M112&gt;0,"〇","")</f>
      </c>
      <c r="O112" s="102">
        <f>COUNTIF(N112:N116,"〇")</f>
        <v>0</v>
      </c>
    </row>
    <row r="113" spans="1:14" s="102" customFormat="1" ht="30" customHeight="1">
      <c r="A113" s="250"/>
      <c r="B113" s="252"/>
      <c r="C113" s="100"/>
      <c r="D113" s="255"/>
      <c r="F113" s="206"/>
      <c r="G113" s="206" t="s">
        <v>242</v>
      </c>
      <c r="H113" s="102">
        <f>IF($C$112="イ．礼金",1,0)</f>
        <v>0</v>
      </c>
      <c r="I113" s="102">
        <f>IF($C$113="イ．礼金",1,0)</f>
        <v>0</v>
      </c>
      <c r="J113" s="102">
        <f>IF($C$114="イ．礼金",1,0)</f>
        <v>0</v>
      </c>
      <c r="K113" s="102">
        <f>IF($C$115="イ．礼金",1,0)</f>
        <v>0</v>
      </c>
      <c r="L113" s="102">
        <f>IF($C$116="イ．礼金",1,0)</f>
        <v>0</v>
      </c>
      <c r="M113" s="102">
        <f>COUNTIF(H113:L113,1)</f>
        <v>0</v>
      </c>
      <c r="N113" s="208">
        <f>IF(M113&gt;0,"〇","")</f>
      </c>
    </row>
    <row r="114" spans="1:14" s="102" customFormat="1" ht="30" customHeight="1">
      <c r="A114" s="250"/>
      <c r="B114" s="252"/>
      <c r="C114" s="100"/>
      <c r="D114" s="255"/>
      <c r="F114" s="206"/>
      <c r="G114" s="206" t="s">
        <v>243</v>
      </c>
      <c r="H114" s="102">
        <f>IF($C$112="ウ．家賃",1,0)</f>
        <v>0</v>
      </c>
      <c r="I114" s="102">
        <f>IF($C$113="ウ．家賃",1,0)</f>
        <v>0</v>
      </c>
      <c r="J114" s="102">
        <f>IF($C$114="ウ．家賃",1,0)</f>
        <v>0</v>
      </c>
      <c r="K114" s="102">
        <f>IF($C$115="ウ．家賃",1,0)</f>
        <v>0</v>
      </c>
      <c r="L114" s="102">
        <f>IF($C$116="ウ．家賃",1,0)</f>
        <v>0</v>
      </c>
      <c r="M114" s="102">
        <f>COUNTIF(H114:L114,1)</f>
        <v>0</v>
      </c>
      <c r="N114" s="208">
        <f>IF(M114&gt;0,"〇","")</f>
      </c>
    </row>
    <row r="115" spans="1:14" s="102" customFormat="1" ht="30" customHeight="1">
      <c r="A115" s="250"/>
      <c r="B115" s="252"/>
      <c r="C115" s="100"/>
      <c r="D115" s="255"/>
      <c r="F115" s="206"/>
      <c r="G115" s="206" t="s">
        <v>244</v>
      </c>
      <c r="H115" s="102">
        <f>IF($C$112="エ．契約期間",1,0)</f>
        <v>0</v>
      </c>
      <c r="I115" s="102">
        <f>IF($C$113="エ．契約期間",1,0)</f>
        <v>0</v>
      </c>
      <c r="J115" s="102">
        <f>IF($C$114="エ．契約期間",1,0)</f>
        <v>0</v>
      </c>
      <c r="K115" s="102">
        <f>IF($C$115="エ．契約期間",1,0)</f>
        <v>0</v>
      </c>
      <c r="L115" s="102">
        <f>IF($C$116="エ．契約期間",1,0)</f>
        <v>0</v>
      </c>
      <c r="M115" s="102">
        <f>COUNTIF(H115:L115,1)</f>
        <v>0</v>
      </c>
      <c r="N115" s="208">
        <f>IF(M115&gt;0,"〇","")</f>
      </c>
    </row>
    <row r="116" spans="1:14" s="102" customFormat="1" ht="30" customHeight="1">
      <c r="A116" s="250"/>
      <c r="B116" s="253"/>
      <c r="C116" s="100"/>
      <c r="D116" s="256"/>
      <c r="F116" s="206"/>
      <c r="G116" s="206" t="s">
        <v>245</v>
      </c>
      <c r="H116" s="102">
        <f>IF($C$112="オ．賃貸料がない理由",1,0)</f>
        <v>0</v>
      </c>
      <c r="I116" s="102">
        <f>IF($C$113="オ．賃貸料がない理由",1,0)</f>
        <v>0</v>
      </c>
      <c r="J116" s="102">
        <f>IF($C$114="オ．賃貸料がない理由",1,0)</f>
        <v>0</v>
      </c>
      <c r="K116" s="102">
        <f>IF($C$115="オ．賃貸料がない理由",1,0)</f>
        <v>0</v>
      </c>
      <c r="L116" s="102">
        <f>IF($C$116="オ．賃貸料がない理由",1,0)</f>
        <v>0</v>
      </c>
      <c r="M116" s="102">
        <f>COUNTIF(H116:L116,1)</f>
        <v>0</v>
      </c>
      <c r="N116" s="208">
        <f>IF(M116&gt;0,"〇","")</f>
      </c>
    </row>
    <row r="117" spans="1:4" s="102" customFormat="1" ht="30" customHeight="1">
      <c r="A117" s="250"/>
      <c r="B117" s="207" t="s">
        <v>246</v>
      </c>
      <c r="C117" s="209"/>
      <c r="D117" s="192"/>
    </row>
    <row r="118" spans="1:4" s="102" customFormat="1" ht="30" customHeight="1">
      <c r="A118" s="248"/>
      <c r="B118" s="207" t="s">
        <v>247</v>
      </c>
      <c r="C118" s="191"/>
      <c r="D118" s="192"/>
    </row>
    <row r="119" spans="1:4" s="102" customFormat="1" ht="30" customHeight="1">
      <c r="A119" s="224" t="s">
        <v>284</v>
      </c>
      <c r="B119" s="139" t="s">
        <v>248</v>
      </c>
      <c r="C119" s="100"/>
      <c r="D119" s="192"/>
    </row>
    <row r="120" spans="1:4" s="102" customFormat="1" ht="30" customHeight="1">
      <c r="A120" s="249" t="s">
        <v>286</v>
      </c>
      <c r="B120" s="139" t="s">
        <v>211</v>
      </c>
      <c r="C120" s="100"/>
      <c r="D120" s="192"/>
    </row>
    <row r="121" spans="1:4" s="102" customFormat="1" ht="30" customHeight="1">
      <c r="A121" s="248"/>
      <c r="B121" s="207" t="s">
        <v>249</v>
      </c>
      <c r="C121" s="100"/>
      <c r="D121" s="192"/>
    </row>
    <row r="122" spans="1:4" s="102" customFormat="1" ht="30" customHeight="1">
      <c r="A122" s="224" t="s">
        <v>287</v>
      </c>
      <c r="B122" s="139" t="s">
        <v>250</v>
      </c>
      <c r="C122" s="100"/>
      <c r="D122" s="192"/>
    </row>
    <row r="123" spans="1:6" s="102" customFormat="1" ht="30" customHeight="1">
      <c r="A123" s="249" t="s">
        <v>288</v>
      </c>
      <c r="B123" s="139" t="s">
        <v>215</v>
      </c>
      <c r="C123" s="100"/>
      <c r="D123" s="192"/>
      <c r="E123" s="206"/>
      <c r="F123" s="206" t="s">
        <v>251</v>
      </c>
    </row>
    <row r="124" spans="1:6" s="102" customFormat="1" ht="30" customHeight="1">
      <c r="A124" s="248"/>
      <c r="B124" s="207" t="s">
        <v>252</v>
      </c>
      <c r="C124" s="100"/>
      <c r="D124" s="192"/>
      <c r="E124" s="206"/>
      <c r="F124" s="206" t="s">
        <v>120</v>
      </c>
    </row>
    <row r="125" spans="1:6" s="102" customFormat="1" ht="30" customHeight="1">
      <c r="A125" s="225" t="s">
        <v>289</v>
      </c>
      <c r="B125" s="210" t="s">
        <v>217</v>
      </c>
      <c r="C125" s="100"/>
      <c r="D125" s="192"/>
      <c r="E125" s="206"/>
      <c r="F125" s="206"/>
    </row>
    <row r="126" spans="1:14" s="102" customFormat="1" ht="30" customHeight="1">
      <c r="A126" s="249" t="s">
        <v>290</v>
      </c>
      <c r="B126" s="251" t="s">
        <v>72</v>
      </c>
      <c r="C126" s="100"/>
      <c r="D126" s="269" t="s">
        <v>119</v>
      </c>
      <c r="G126" s="206" t="s">
        <v>253</v>
      </c>
      <c r="H126" s="102">
        <f>IF($C$126="身体障害者",1,0)</f>
        <v>0</v>
      </c>
      <c r="I126" s="102">
        <f>IF($C$127="身体障害者",1,0)</f>
        <v>0</v>
      </c>
      <c r="J126" s="102">
        <f>IF($C$128="身体障害者",1,0)</f>
        <v>0</v>
      </c>
      <c r="K126" s="102">
        <f>IF($C$129="身体障害者",1,0)</f>
        <v>0</v>
      </c>
      <c r="L126" s="102">
        <f>COUNTIF(H126:K126,1)</f>
        <v>0</v>
      </c>
      <c r="M126" s="208">
        <f>IF(L126&gt;0,"〇","")</f>
      </c>
      <c r="N126" s="102">
        <f>COUNTIF(M126:M130,"〇")</f>
        <v>0</v>
      </c>
    </row>
    <row r="127" spans="1:13" s="102" customFormat="1" ht="30" customHeight="1">
      <c r="A127" s="250"/>
      <c r="B127" s="258"/>
      <c r="C127" s="100"/>
      <c r="D127" s="270"/>
      <c r="G127" s="206" t="s">
        <v>254</v>
      </c>
      <c r="H127" s="102">
        <f>IF($C$126="知的障害者",1,0)</f>
        <v>0</v>
      </c>
      <c r="I127" s="102">
        <f>IF($C$127="知的障害者",1,0)</f>
        <v>0</v>
      </c>
      <c r="J127" s="102">
        <f>IF($C$128="知的障害者",1,0)</f>
        <v>0</v>
      </c>
      <c r="K127" s="102">
        <f>IF($C$129="知的障害者",1,0)</f>
        <v>0</v>
      </c>
      <c r="L127" s="102">
        <f>COUNTIF(H127:K127,1)</f>
        <v>0</v>
      </c>
      <c r="M127" s="208">
        <f>IF(L127&gt;0,"〇","")</f>
      </c>
    </row>
    <row r="128" spans="1:13" s="102" customFormat="1" ht="30" customHeight="1">
      <c r="A128" s="250"/>
      <c r="B128" s="258"/>
      <c r="C128" s="100"/>
      <c r="D128" s="270"/>
      <c r="G128" s="206" t="s">
        <v>255</v>
      </c>
      <c r="H128" s="102">
        <f>IF($C$126="精神障害者",1,0)</f>
        <v>0</v>
      </c>
      <c r="I128" s="102">
        <f>IF($C$127="精神障害者",1,0)</f>
        <v>0</v>
      </c>
      <c r="J128" s="102">
        <f>IF($C$128="精神障害者",1,0)</f>
        <v>0</v>
      </c>
      <c r="K128" s="102">
        <f>IF($C$129="精神障害者",1,0)</f>
        <v>0</v>
      </c>
      <c r="L128" s="102">
        <f>COUNTIF(H128:K128,1)</f>
        <v>0</v>
      </c>
      <c r="M128" s="208">
        <f>IF(L128&gt;0,"〇","")</f>
      </c>
    </row>
    <row r="129" spans="1:13" s="102" customFormat="1" ht="30" customHeight="1">
      <c r="A129" s="250"/>
      <c r="B129" s="259"/>
      <c r="C129" s="100"/>
      <c r="D129" s="271"/>
      <c r="G129" s="206" t="s">
        <v>256</v>
      </c>
      <c r="H129" s="102">
        <f>IF($C$126="難病等対象者",1,0)</f>
        <v>0</v>
      </c>
      <c r="I129" s="102">
        <f>IF($C$127="難病等対象者",1,0)</f>
        <v>0</v>
      </c>
      <c r="J129" s="102">
        <f>IF($C$128="難病等対象者",1,0)</f>
        <v>0</v>
      </c>
      <c r="K129" s="102">
        <f>IF($C$129="難病等対象者",1,0)</f>
        <v>0</v>
      </c>
      <c r="L129" s="102">
        <f>COUNTIF(H129:K129,1)</f>
        <v>0</v>
      </c>
      <c r="M129" s="208">
        <f>IF(L129&gt;0,"〇","")</f>
      </c>
    </row>
    <row r="130" spans="1:4" s="102" customFormat="1" ht="30" customHeight="1">
      <c r="A130" s="250"/>
      <c r="B130" s="139" t="s">
        <v>257</v>
      </c>
      <c r="C130" s="211"/>
      <c r="D130" s="192"/>
    </row>
    <row r="131" spans="1:4" s="102" customFormat="1" ht="30" customHeight="1">
      <c r="A131" s="250"/>
      <c r="B131" s="139" t="s">
        <v>258</v>
      </c>
      <c r="C131" s="100"/>
      <c r="D131" s="192"/>
    </row>
    <row r="132" spans="1:4" s="102" customFormat="1" ht="30" customHeight="1">
      <c r="A132" s="250"/>
      <c r="B132" s="139" t="s">
        <v>259</v>
      </c>
      <c r="C132" s="100"/>
      <c r="D132" s="192"/>
    </row>
    <row r="133" spans="1:4" s="102" customFormat="1" ht="30" customHeight="1">
      <c r="A133" s="250"/>
      <c r="B133" s="139" t="s">
        <v>260</v>
      </c>
      <c r="C133" s="100"/>
      <c r="D133" s="192"/>
    </row>
    <row r="134" spans="1:4" s="102" customFormat="1" ht="30" customHeight="1" thickBot="1">
      <c r="A134" s="257"/>
      <c r="B134" s="212" t="s">
        <v>65</v>
      </c>
      <c r="C134" s="213"/>
      <c r="D134" s="198"/>
    </row>
    <row r="135" spans="1:10" ht="30" customHeight="1" thickBot="1">
      <c r="A135" s="239" t="s">
        <v>108</v>
      </c>
      <c r="B135" s="239"/>
      <c r="C135" s="239"/>
      <c r="D135" s="239"/>
      <c r="E135" s="84"/>
      <c r="F135" s="84"/>
      <c r="G135" s="84"/>
      <c r="H135" s="84"/>
      <c r="I135" s="84"/>
      <c r="J135" s="84"/>
    </row>
    <row r="136" spans="1:4" s="89" customFormat="1" ht="24.75" customHeight="1" thickBot="1">
      <c r="A136" s="85"/>
      <c r="B136" s="86"/>
      <c r="C136" s="155" t="s">
        <v>109</v>
      </c>
      <c r="D136" s="156" t="s">
        <v>110</v>
      </c>
    </row>
    <row r="137" spans="1:4" ht="30" customHeight="1">
      <c r="A137" s="215" t="s">
        <v>291</v>
      </c>
      <c r="B137" s="157" t="s">
        <v>111</v>
      </c>
      <c r="C137" s="158"/>
      <c r="D137" s="159"/>
    </row>
    <row r="138" spans="1:4" ht="30" customHeight="1">
      <c r="A138" s="216" t="s">
        <v>292</v>
      </c>
      <c r="B138" s="91" t="s">
        <v>234</v>
      </c>
      <c r="C138" s="132"/>
      <c r="D138" s="160"/>
    </row>
    <row r="139" spans="1:4" ht="30" customHeight="1">
      <c r="A139" s="216" t="s">
        <v>293</v>
      </c>
      <c r="B139" s="91" t="s">
        <v>112</v>
      </c>
      <c r="C139" s="138"/>
      <c r="D139" s="160" t="s">
        <v>312</v>
      </c>
    </row>
    <row r="140" spans="1:4" ht="30" customHeight="1">
      <c r="A140" s="216" t="s">
        <v>294</v>
      </c>
      <c r="B140" s="91" t="s">
        <v>2</v>
      </c>
      <c r="C140" s="132"/>
      <c r="D140" s="161" t="s">
        <v>311</v>
      </c>
    </row>
    <row r="141" spans="1:4" ht="30" customHeight="1">
      <c r="A141" s="216" t="s">
        <v>296</v>
      </c>
      <c r="B141" s="133" t="s">
        <v>7</v>
      </c>
      <c r="C141" s="92"/>
      <c r="D141" s="160"/>
    </row>
    <row r="142" spans="1:4" ht="30" customHeight="1" thickBot="1">
      <c r="A142" s="217" t="s">
        <v>298</v>
      </c>
      <c r="B142" s="162" t="s">
        <v>114</v>
      </c>
      <c r="C142" s="163"/>
      <c r="D142" s="164"/>
    </row>
    <row r="144" spans="1:4" s="97" customFormat="1" ht="24" customHeight="1" thickBot="1">
      <c r="A144" s="240" t="s">
        <v>235</v>
      </c>
      <c r="B144" s="240"/>
      <c r="C144" s="240"/>
      <c r="D144" s="240"/>
    </row>
    <row r="145" spans="3:4" ht="24.75" customHeight="1" thickBot="1">
      <c r="C145" s="165" t="s">
        <v>124</v>
      </c>
      <c r="D145" s="156" t="s">
        <v>110</v>
      </c>
    </row>
    <row r="146" spans="1:6" s="104" customFormat="1" ht="30" customHeight="1">
      <c r="A146" s="241" t="s">
        <v>291</v>
      </c>
      <c r="B146" s="166" t="s">
        <v>278</v>
      </c>
      <c r="C146" s="167"/>
      <c r="D146" s="168" t="s">
        <v>119</v>
      </c>
      <c r="F146" s="169" t="s">
        <v>236</v>
      </c>
    </row>
    <row r="147" spans="1:6" s="104" customFormat="1" ht="30" customHeight="1">
      <c r="A147" s="230"/>
      <c r="B147" s="170" t="s">
        <v>237</v>
      </c>
      <c r="C147" s="171"/>
      <c r="D147" s="172"/>
      <c r="F147" s="169" t="s">
        <v>238</v>
      </c>
    </row>
    <row r="148" spans="1:6" s="104" customFormat="1" ht="30" customHeight="1">
      <c r="A148" s="175" t="s">
        <v>292</v>
      </c>
      <c r="B148" s="140" t="s">
        <v>239</v>
      </c>
      <c r="C148" s="171"/>
      <c r="D148" s="172"/>
      <c r="F148" s="169" t="s">
        <v>240</v>
      </c>
    </row>
    <row r="149" spans="1:15" s="104" customFormat="1" ht="30" customHeight="1">
      <c r="A149" s="229" t="s">
        <v>293</v>
      </c>
      <c r="B149" s="233" t="s">
        <v>209</v>
      </c>
      <c r="C149" s="103"/>
      <c r="D149" s="244" t="s">
        <v>119</v>
      </c>
      <c r="F149" s="169" t="s">
        <v>27</v>
      </c>
      <c r="G149" s="169" t="s">
        <v>241</v>
      </c>
      <c r="H149" s="104">
        <f>IF($C$149="ア．敷金",1,0)</f>
        <v>0</v>
      </c>
      <c r="I149" s="104">
        <f>IF($C$150="ア．敷金",1,0)</f>
        <v>0</v>
      </c>
      <c r="J149" s="104">
        <f>IF($C$151="ア．敷金",1,0)</f>
        <v>0</v>
      </c>
      <c r="K149" s="104">
        <f>IF($C$152="ア．敷金",1,0)</f>
        <v>0</v>
      </c>
      <c r="L149" s="104">
        <f>IF($C$153="ア．敷金",1,0)</f>
        <v>0</v>
      </c>
      <c r="M149" s="82">
        <f>COUNTIF(H149:L149,1)</f>
        <v>0</v>
      </c>
      <c r="N149" s="173">
        <f>IF(M149&gt;0,"〇","")</f>
      </c>
      <c r="O149" s="107">
        <f>COUNTIF(N149:N153,"〇")</f>
        <v>0</v>
      </c>
    </row>
    <row r="150" spans="1:14" s="104" customFormat="1" ht="30" customHeight="1">
      <c r="A150" s="231"/>
      <c r="B150" s="242"/>
      <c r="C150" s="103"/>
      <c r="D150" s="245"/>
      <c r="F150" s="169"/>
      <c r="G150" s="169" t="s">
        <v>242</v>
      </c>
      <c r="H150" s="104">
        <f>IF($C$149="イ．礼金",1,0)</f>
        <v>0</v>
      </c>
      <c r="I150" s="104">
        <f>IF($C$150="イ．礼金",1,0)</f>
        <v>0</v>
      </c>
      <c r="J150" s="104">
        <f>IF($C$151="イ．礼金",1,0)</f>
        <v>0</v>
      </c>
      <c r="K150" s="104">
        <f>IF($C$152="イ．礼金",1,0)</f>
        <v>0</v>
      </c>
      <c r="L150" s="104">
        <f>IF($C$153="イ．礼金",1,0)</f>
        <v>0</v>
      </c>
      <c r="M150" s="82">
        <f>COUNTIF(H150:L150,1)</f>
        <v>0</v>
      </c>
      <c r="N150" s="173">
        <f>IF(M150&gt;0,"〇","")</f>
      </c>
    </row>
    <row r="151" spans="1:14" s="104" customFormat="1" ht="30" customHeight="1">
      <c r="A151" s="231"/>
      <c r="B151" s="242"/>
      <c r="C151" s="103"/>
      <c r="D151" s="245"/>
      <c r="F151" s="169"/>
      <c r="G151" s="169" t="s">
        <v>243</v>
      </c>
      <c r="H151" s="104">
        <f>IF($C$149="ウ．家賃",1,0)</f>
        <v>0</v>
      </c>
      <c r="I151" s="104">
        <f>IF($C$150="ウ．家賃",1,0)</f>
        <v>0</v>
      </c>
      <c r="J151" s="104">
        <f>IF($C$151="ウ．家賃",1,0)</f>
        <v>0</v>
      </c>
      <c r="K151" s="104">
        <f>IF($C$152="ウ．家賃",1,0)</f>
        <v>0</v>
      </c>
      <c r="L151" s="104">
        <f>IF($C$153="ウ．家賃",1,0)</f>
        <v>0</v>
      </c>
      <c r="M151" s="82">
        <f>COUNTIF(H151:L151,1)</f>
        <v>0</v>
      </c>
      <c r="N151" s="173">
        <f>IF(M151&gt;0,"〇","")</f>
      </c>
    </row>
    <row r="152" spans="1:14" s="104" customFormat="1" ht="30" customHeight="1">
      <c r="A152" s="231"/>
      <c r="B152" s="242"/>
      <c r="C152" s="103"/>
      <c r="D152" s="245"/>
      <c r="F152" s="169"/>
      <c r="G152" s="169" t="s">
        <v>244</v>
      </c>
      <c r="H152" s="104">
        <f>IF($C$149="エ．契約期間",1,0)</f>
        <v>0</v>
      </c>
      <c r="I152" s="104">
        <f>IF($C$150="エ．契約期間",1,0)</f>
        <v>0</v>
      </c>
      <c r="J152" s="104">
        <f>IF($C$151="エ．契約期間",1,0)</f>
        <v>0</v>
      </c>
      <c r="K152" s="104">
        <f>IF($C$152="エ．契約期間",1,0)</f>
        <v>0</v>
      </c>
      <c r="L152" s="104">
        <f>IF($C$153="エ．契約期間",1,0)</f>
        <v>0</v>
      </c>
      <c r="M152" s="82">
        <f>COUNTIF(H152:L152,1)</f>
        <v>0</v>
      </c>
      <c r="N152" s="173">
        <f>IF(M152&gt;0,"〇","")</f>
      </c>
    </row>
    <row r="153" spans="1:14" s="104" customFormat="1" ht="30" customHeight="1">
      <c r="A153" s="231"/>
      <c r="B153" s="243"/>
      <c r="C153" s="103"/>
      <c r="D153" s="246"/>
      <c r="F153" s="169"/>
      <c r="G153" s="169" t="s">
        <v>245</v>
      </c>
      <c r="H153" s="104">
        <f>IF($C$149="オ．賃貸料がない理由",1,0)</f>
        <v>0</v>
      </c>
      <c r="I153" s="104">
        <f>IF($C$150="オ．賃貸料がない理由",1,0)</f>
        <v>0</v>
      </c>
      <c r="J153" s="104">
        <f>IF($C$151="オ．賃貸料がない理由",1,0)</f>
        <v>0</v>
      </c>
      <c r="K153" s="104">
        <f>IF($C$152="オ．賃貸料がない理由",1,0)</f>
        <v>0</v>
      </c>
      <c r="L153" s="104">
        <f>IF($C$153="オ．賃貸料がない理由",1,0)</f>
        <v>0</v>
      </c>
      <c r="M153" s="82">
        <f>COUNTIF(H153:L153,1)</f>
        <v>0</v>
      </c>
      <c r="N153" s="173">
        <f>IF(M153&gt;0,"〇","")</f>
      </c>
    </row>
    <row r="154" spans="1:4" s="104" customFormat="1" ht="30" customHeight="1">
      <c r="A154" s="231"/>
      <c r="B154" s="170" t="s">
        <v>246</v>
      </c>
      <c r="C154" s="174"/>
      <c r="D154" s="172"/>
    </row>
    <row r="155" spans="1:4" s="104" customFormat="1" ht="30" customHeight="1">
      <c r="A155" s="230"/>
      <c r="B155" s="170" t="s">
        <v>247</v>
      </c>
      <c r="C155" s="171"/>
      <c r="D155" s="172"/>
    </row>
    <row r="156" spans="1:4" s="104" customFormat="1" ht="30" customHeight="1">
      <c r="A156" s="175" t="s">
        <v>294</v>
      </c>
      <c r="B156" s="140" t="s">
        <v>248</v>
      </c>
      <c r="C156" s="103"/>
      <c r="D156" s="172"/>
    </row>
    <row r="157" spans="1:4" s="104" customFormat="1" ht="30" customHeight="1">
      <c r="A157" s="229" t="s">
        <v>296</v>
      </c>
      <c r="B157" s="140" t="s">
        <v>211</v>
      </c>
      <c r="C157" s="103"/>
      <c r="D157" s="172"/>
    </row>
    <row r="158" spans="1:4" s="104" customFormat="1" ht="30" customHeight="1">
      <c r="A158" s="230"/>
      <c r="B158" s="170" t="s">
        <v>249</v>
      </c>
      <c r="C158" s="103"/>
      <c r="D158" s="172"/>
    </row>
    <row r="159" spans="1:4" s="104" customFormat="1" ht="30" customHeight="1">
      <c r="A159" s="175" t="s">
        <v>298</v>
      </c>
      <c r="B159" s="140" t="s">
        <v>250</v>
      </c>
      <c r="C159" s="103"/>
      <c r="D159" s="172"/>
    </row>
    <row r="160" spans="1:6" s="104" customFormat="1" ht="30" customHeight="1">
      <c r="A160" s="229" t="s">
        <v>300</v>
      </c>
      <c r="B160" s="140" t="s">
        <v>215</v>
      </c>
      <c r="C160" s="103"/>
      <c r="D160" s="172" t="s">
        <v>119</v>
      </c>
      <c r="E160" s="169"/>
      <c r="F160" s="169" t="s">
        <v>251</v>
      </c>
    </row>
    <row r="161" spans="1:6" s="104" customFormat="1" ht="30" customHeight="1">
      <c r="A161" s="230"/>
      <c r="B161" s="170" t="s">
        <v>252</v>
      </c>
      <c r="C161" s="103"/>
      <c r="D161" s="172"/>
      <c r="E161" s="169"/>
      <c r="F161" s="169" t="s">
        <v>120</v>
      </c>
    </row>
    <row r="162" spans="1:6" s="104" customFormat="1" ht="30" customHeight="1">
      <c r="A162" s="219" t="s">
        <v>301</v>
      </c>
      <c r="B162" s="176" t="s">
        <v>217</v>
      </c>
      <c r="C162" s="103"/>
      <c r="D162" s="172"/>
      <c r="E162" s="169"/>
      <c r="F162" s="169"/>
    </row>
    <row r="163" spans="1:14" s="104" customFormat="1" ht="30" customHeight="1">
      <c r="A163" s="229" t="s">
        <v>302</v>
      </c>
      <c r="B163" s="233" t="s">
        <v>72</v>
      </c>
      <c r="C163" s="103"/>
      <c r="D163" s="272" t="s">
        <v>119</v>
      </c>
      <c r="G163" s="169" t="s">
        <v>253</v>
      </c>
      <c r="H163" s="104">
        <f>IF($C$163="身体障害者",1,0)</f>
        <v>0</v>
      </c>
      <c r="I163" s="104">
        <f>IF($C$164="身体障害者",1,0)</f>
        <v>0</v>
      </c>
      <c r="J163" s="104">
        <f>IF($C$165="身体障害者",1,0)</f>
        <v>0</v>
      </c>
      <c r="K163" s="104">
        <f>IF($C$166="身体障害者",1,0)</f>
        <v>0</v>
      </c>
      <c r="L163" s="82">
        <f>COUNTIF(H163:K163,1)</f>
        <v>0</v>
      </c>
      <c r="M163" s="173">
        <f>IF(L163&gt;0,"〇","")</f>
      </c>
      <c r="N163" s="107">
        <f>COUNTIF(M163:M167,"〇")</f>
        <v>0</v>
      </c>
    </row>
    <row r="164" spans="1:13" s="104" customFormat="1" ht="30" customHeight="1">
      <c r="A164" s="231"/>
      <c r="B164" s="234"/>
      <c r="C164" s="103"/>
      <c r="D164" s="273"/>
      <c r="G164" s="169" t="s">
        <v>254</v>
      </c>
      <c r="H164" s="104">
        <f>IF($C$163="知的障害者",1,0)</f>
        <v>0</v>
      </c>
      <c r="I164" s="104">
        <f>IF($C$164="知的障害者",1,0)</f>
        <v>0</v>
      </c>
      <c r="J164" s="104">
        <f>IF($C$165="知的障害者",1,0)</f>
        <v>0</v>
      </c>
      <c r="K164" s="104">
        <f>IF($C$166="知的障害者",1,0)</f>
        <v>0</v>
      </c>
      <c r="L164" s="82">
        <f>COUNTIF(H164:K164,1)</f>
        <v>0</v>
      </c>
      <c r="M164" s="173">
        <f>IF(L164&gt;0,"〇","")</f>
      </c>
    </row>
    <row r="165" spans="1:13" s="104" customFormat="1" ht="30" customHeight="1">
      <c r="A165" s="231"/>
      <c r="B165" s="234"/>
      <c r="C165" s="103"/>
      <c r="D165" s="273"/>
      <c r="G165" s="169" t="s">
        <v>255</v>
      </c>
      <c r="H165" s="104">
        <f>IF($C$163="精神障害者",1,0)</f>
        <v>0</v>
      </c>
      <c r="I165" s="104">
        <f>IF($C$164="精神障害者",1,0)</f>
        <v>0</v>
      </c>
      <c r="J165" s="104">
        <f>IF($C$165="精神障害者",1,0)</f>
        <v>0</v>
      </c>
      <c r="K165" s="104">
        <f>IF($C$166="精神障害者",1,0)</f>
        <v>0</v>
      </c>
      <c r="L165" s="82">
        <f>COUNTIF(H165:K165,1)</f>
        <v>0</v>
      </c>
      <c r="M165" s="173">
        <f>IF(L165&gt;0,"〇","")</f>
      </c>
    </row>
    <row r="166" spans="1:13" s="104" customFormat="1" ht="30" customHeight="1">
      <c r="A166" s="231"/>
      <c r="B166" s="235"/>
      <c r="C166" s="103"/>
      <c r="D166" s="274"/>
      <c r="G166" s="169" t="s">
        <v>256</v>
      </c>
      <c r="H166" s="104">
        <f>IF($C$163="難病等対象者",1,0)</f>
        <v>0</v>
      </c>
      <c r="I166" s="104">
        <f>IF($C$164="難病等対象者",1,0)</f>
        <v>0</v>
      </c>
      <c r="J166" s="104">
        <f>IF($C$165="難病等対象者",1,0)</f>
        <v>0</v>
      </c>
      <c r="K166" s="104">
        <f>IF($C$166="難病等対象者",1,0)</f>
        <v>0</v>
      </c>
      <c r="L166" s="82">
        <f>COUNTIF(H166:K166,1)</f>
        <v>0</v>
      </c>
      <c r="M166" s="173">
        <f>IF(L166&gt;0,"〇","")</f>
      </c>
    </row>
    <row r="167" spans="1:4" s="104" customFormat="1" ht="30" customHeight="1">
      <c r="A167" s="231"/>
      <c r="B167" s="140" t="s">
        <v>257</v>
      </c>
      <c r="C167" s="177"/>
      <c r="D167" s="172"/>
    </row>
    <row r="168" spans="1:4" s="104" customFormat="1" ht="30" customHeight="1">
      <c r="A168" s="231"/>
      <c r="B168" s="140" t="s">
        <v>258</v>
      </c>
      <c r="C168" s="103"/>
      <c r="D168" s="172"/>
    </row>
    <row r="169" spans="1:4" s="104" customFormat="1" ht="30" customHeight="1">
      <c r="A169" s="231"/>
      <c r="B169" s="140" t="s">
        <v>259</v>
      </c>
      <c r="C169" s="103"/>
      <c r="D169" s="172"/>
    </row>
    <row r="170" spans="1:4" s="104" customFormat="1" ht="30" customHeight="1">
      <c r="A170" s="231"/>
      <c r="B170" s="140" t="s">
        <v>260</v>
      </c>
      <c r="C170" s="103"/>
      <c r="D170" s="172"/>
    </row>
    <row r="171" spans="1:4" s="104" customFormat="1" ht="30" customHeight="1" thickBot="1">
      <c r="A171" s="232"/>
      <c r="B171" s="178" t="s">
        <v>65</v>
      </c>
      <c r="C171" s="179"/>
      <c r="D171" s="180"/>
    </row>
    <row r="172" spans="1:4" s="104" customFormat="1" ht="44.25" customHeight="1">
      <c r="A172" s="112"/>
      <c r="B172" s="113"/>
      <c r="C172" s="114"/>
      <c r="D172" s="115"/>
    </row>
    <row r="173" spans="1:10" s="227" customFormat="1" ht="30" customHeight="1" thickBot="1">
      <c r="A173" s="265" t="s">
        <v>303</v>
      </c>
      <c r="B173" s="265"/>
      <c r="C173" s="265"/>
      <c r="D173" s="265"/>
      <c r="E173" s="226"/>
      <c r="F173" s="226"/>
      <c r="G173" s="226"/>
      <c r="H173" s="226"/>
      <c r="I173" s="226"/>
      <c r="J173" s="226"/>
    </row>
    <row r="174" spans="1:4" s="89" customFormat="1" ht="24.75" customHeight="1" thickBot="1">
      <c r="A174" s="85"/>
      <c r="B174" s="86"/>
      <c r="C174" s="155" t="s">
        <v>109</v>
      </c>
      <c r="D174" s="156" t="s">
        <v>110</v>
      </c>
    </row>
    <row r="175" spans="1:4" ht="30" customHeight="1">
      <c r="A175" s="215" t="s">
        <v>264</v>
      </c>
      <c r="B175" s="157" t="s">
        <v>111</v>
      </c>
      <c r="C175" s="158"/>
      <c r="D175" s="159"/>
    </row>
    <row r="176" spans="1:4" ht="30" customHeight="1">
      <c r="A176" s="216" t="s">
        <v>265</v>
      </c>
      <c r="B176" s="91" t="s">
        <v>234</v>
      </c>
      <c r="C176" s="132"/>
      <c r="D176" s="160"/>
    </row>
    <row r="177" spans="1:4" ht="30" customHeight="1">
      <c r="A177" s="216" t="s">
        <v>271</v>
      </c>
      <c r="B177" s="91" t="s">
        <v>112</v>
      </c>
      <c r="C177" s="138"/>
      <c r="D177" s="160" t="s">
        <v>312</v>
      </c>
    </row>
    <row r="178" spans="1:4" ht="30" customHeight="1">
      <c r="A178" s="216" t="s">
        <v>272</v>
      </c>
      <c r="B178" s="91" t="s">
        <v>2</v>
      </c>
      <c r="C178" s="132"/>
      <c r="D178" s="161" t="s">
        <v>311</v>
      </c>
    </row>
    <row r="179" spans="1:4" ht="30" customHeight="1">
      <c r="A179" s="216" t="s">
        <v>273</v>
      </c>
      <c r="B179" s="133" t="s">
        <v>7</v>
      </c>
      <c r="C179" s="92"/>
      <c r="D179" s="160"/>
    </row>
    <row r="180" spans="1:4" ht="30" customHeight="1" thickBot="1">
      <c r="A180" s="217" t="s">
        <v>270</v>
      </c>
      <c r="B180" s="162" t="s">
        <v>114</v>
      </c>
      <c r="C180" s="163"/>
      <c r="D180" s="164"/>
    </row>
    <row r="182" spans="1:4" s="97" customFormat="1" ht="24" customHeight="1" thickBot="1">
      <c r="A182" s="240" t="s">
        <v>235</v>
      </c>
      <c r="B182" s="240"/>
      <c r="C182" s="240"/>
      <c r="D182" s="240"/>
    </row>
    <row r="183" spans="3:4" ht="24.75" customHeight="1" thickBot="1">
      <c r="C183" s="165" t="s">
        <v>124</v>
      </c>
      <c r="D183" s="156" t="s">
        <v>110</v>
      </c>
    </row>
    <row r="184" spans="1:6" s="104" customFormat="1" ht="30" customHeight="1">
      <c r="A184" s="241" t="s">
        <v>264</v>
      </c>
      <c r="B184" s="166" t="s">
        <v>304</v>
      </c>
      <c r="C184" s="167"/>
      <c r="D184" s="168" t="s">
        <v>119</v>
      </c>
      <c r="F184" s="169" t="s">
        <v>236</v>
      </c>
    </row>
    <row r="185" spans="1:6" s="104" customFormat="1" ht="30" customHeight="1">
      <c r="A185" s="230"/>
      <c r="B185" s="170" t="s">
        <v>237</v>
      </c>
      <c r="C185" s="171"/>
      <c r="D185" s="172"/>
      <c r="F185" s="169" t="s">
        <v>238</v>
      </c>
    </row>
    <row r="186" spans="1:6" s="104" customFormat="1" ht="30" customHeight="1">
      <c r="A186" s="175" t="s">
        <v>265</v>
      </c>
      <c r="B186" s="140" t="s">
        <v>239</v>
      </c>
      <c r="C186" s="171"/>
      <c r="D186" s="172"/>
      <c r="F186" s="169" t="s">
        <v>240</v>
      </c>
    </row>
    <row r="187" spans="1:15" s="104" customFormat="1" ht="30" customHeight="1">
      <c r="A187" s="229" t="s">
        <v>271</v>
      </c>
      <c r="B187" s="233" t="s">
        <v>209</v>
      </c>
      <c r="C187" s="103"/>
      <c r="D187" s="244" t="s">
        <v>119</v>
      </c>
      <c r="F187" s="169" t="s">
        <v>27</v>
      </c>
      <c r="G187" s="169" t="s">
        <v>241</v>
      </c>
      <c r="H187" s="104">
        <f>IF($C$187="ア．敷金",1,0)</f>
        <v>0</v>
      </c>
      <c r="I187" s="104">
        <f>IF($C$188="ア．敷金",1,0)</f>
        <v>0</v>
      </c>
      <c r="J187" s="104">
        <f>IF($C$189="ア．敷金",1,0)</f>
        <v>0</v>
      </c>
      <c r="K187" s="104">
        <f>IF($C$190="ア．敷金",1,0)</f>
        <v>0</v>
      </c>
      <c r="L187" s="104">
        <f>IF($C$191="ア．敷金",1,0)</f>
        <v>0</v>
      </c>
      <c r="M187" s="82">
        <f>COUNTIF(H187:L187,1)</f>
        <v>0</v>
      </c>
      <c r="N187" s="173">
        <f>IF(M187&gt;0,"〇","")</f>
      </c>
      <c r="O187" s="107">
        <f>COUNTIF(N187:N191,"〇")</f>
        <v>0</v>
      </c>
    </row>
    <row r="188" spans="1:14" s="104" customFormat="1" ht="30" customHeight="1">
      <c r="A188" s="231"/>
      <c r="B188" s="242"/>
      <c r="C188" s="103"/>
      <c r="D188" s="245"/>
      <c r="F188" s="169"/>
      <c r="G188" s="169" t="s">
        <v>242</v>
      </c>
      <c r="H188" s="104">
        <f>IF($C$187="イ．礼金",1,0)</f>
        <v>0</v>
      </c>
      <c r="I188" s="104">
        <f>IF($C$188="イ．礼金",1,0)</f>
        <v>0</v>
      </c>
      <c r="J188" s="104">
        <f>IF($C$189="イ．礼金",1,0)</f>
        <v>0</v>
      </c>
      <c r="K188" s="104">
        <f>IF($C$190="イ．礼金",1,0)</f>
        <v>0</v>
      </c>
      <c r="L188" s="104">
        <f>IF($C$191="イ．礼金",1,0)</f>
        <v>0</v>
      </c>
      <c r="M188" s="82">
        <f>COUNTIF(H188:L188,1)</f>
        <v>0</v>
      </c>
      <c r="N188" s="173">
        <f>IF(M188&gt;0,"〇","")</f>
      </c>
    </row>
    <row r="189" spans="1:14" s="104" customFormat="1" ht="30" customHeight="1">
      <c r="A189" s="231"/>
      <c r="B189" s="242"/>
      <c r="C189" s="103"/>
      <c r="D189" s="245"/>
      <c r="F189" s="169"/>
      <c r="G189" s="169" t="s">
        <v>243</v>
      </c>
      <c r="H189" s="104">
        <f>IF($C$187="ウ．家賃",1,0)</f>
        <v>0</v>
      </c>
      <c r="I189" s="104">
        <f>IF($C$188="ウ．家賃",1,0)</f>
        <v>0</v>
      </c>
      <c r="J189" s="104">
        <f>IF($C$189="ウ．家賃",1,0)</f>
        <v>0</v>
      </c>
      <c r="K189" s="104">
        <f>IF($C$190="ウ．家賃",1,0)</f>
        <v>0</v>
      </c>
      <c r="L189" s="104">
        <f>IF($C$191="ウ．家賃",1,0)</f>
        <v>0</v>
      </c>
      <c r="M189" s="82">
        <f>COUNTIF(H189:L189,1)</f>
        <v>0</v>
      </c>
      <c r="N189" s="173">
        <f>IF(M189&gt;0,"〇","")</f>
      </c>
    </row>
    <row r="190" spans="1:14" s="104" customFormat="1" ht="30" customHeight="1">
      <c r="A190" s="231"/>
      <c r="B190" s="242"/>
      <c r="C190" s="103"/>
      <c r="D190" s="245"/>
      <c r="F190" s="169"/>
      <c r="G190" s="169" t="s">
        <v>244</v>
      </c>
      <c r="H190" s="104">
        <f>IF($C$187="エ．契約期間",1,0)</f>
        <v>0</v>
      </c>
      <c r="I190" s="104">
        <f>IF($C$188="エ．契約期間",1,0)</f>
        <v>0</v>
      </c>
      <c r="J190" s="104">
        <f>IF($C$189="エ．契約期間",1,0)</f>
        <v>0</v>
      </c>
      <c r="K190" s="104">
        <f>IF($C$190="エ．契約期間",1,0)</f>
        <v>0</v>
      </c>
      <c r="L190" s="104">
        <f>IF($C$191="エ．契約期間",1,0)</f>
        <v>0</v>
      </c>
      <c r="M190" s="82">
        <f>COUNTIF(H190:L190,1)</f>
        <v>0</v>
      </c>
      <c r="N190" s="173">
        <f>IF(M190&gt;0,"〇","")</f>
      </c>
    </row>
    <row r="191" spans="1:14" s="104" customFormat="1" ht="30" customHeight="1">
      <c r="A191" s="231"/>
      <c r="B191" s="243"/>
      <c r="C191" s="103"/>
      <c r="D191" s="246"/>
      <c r="F191" s="169"/>
      <c r="G191" s="169" t="s">
        <v>245</v>
      </c>
      <c r="H191" s="104">
        <f>IF($C$187="オ．賃貸料がない理由",1,0)</f>
        <v>0</v>
      </c>
      <c r="I191" s="104">
        <f>IF($C$188="オ．賃貸料がない理由",1,0)</f>
        <v>0</v>
      </c>
      <c r="J191" s="104">
        <f>IF($C$189="オ．賃貸料がない理由",1,0)</f>
        <v>0</v>
      </c>
      <c r="K191" s="104">
        <f>IF($C$190="オ．賃貸料がない理由",1,0)</f>
        <v>0</v>
      </c>
      <c r="L191" s="104">
        <f>IF($C$191="オ．賃貸料がない理由",1,0)</f>
        <v>0</v>
      </c>
      <c r="M191" s="82">
        <f>COUNTIF(H191:L191,1)</f>
        <v>0</v>
      </c>
      <c r="N191" s="173">
        <f>IF(M191&gt;0,"〇","")</f>
      </c>
    </row>
    <row r="192" spans="1:4" s="104" customFormat="1" ht="30" customHeight="1">
      <c r="A192" s="231"/>
      <c r="B192" s="170" t="s">
        <v>246</v>
      </c>
      <c r="C192" s="174"/>
      <c r="D192" s="172"/>
    </row>
    <row r="193" spans="1:4" s="104" customFormat="1" ht="30" customHeight="1">
      <c r="A193" s="230"/>
      <c r="B193" s="170" t="s">
        <v>247</v>
      </c>
      <c r="C193" s="171"/>
      <c r="D193" s="172"/>
    </row>
    <row r="194" spans="1:4" s="104" customFormat="1" ht="30" customHeight="1">
      <c r="A194" s="175" t="s">
        <v>272</v>
      </c>
      <c r="B194" s="140" t="s">
        <v>248</v>
      </c>
      <c r="C194" s="103"/>
      <c r="D194" s="172"/>
    </row>
    <row r="195" spans="1:4" s="104" customFormat="1" ht="30" customHeight="1">
      <c r="A195" s="218" t="s">
        <v>273</v>
      </c>
      <c r="B195" s="140" t="s">
        <v>211</v>
      </c>
      <c r="C195" s="103"/>
      <c r="D195" s="172"/>
    </row>
    <row r="196" spans="1:4" s="104" customFormat="1" ht="30" customHeight="1">
      <c r="A196" s="218" t="s">
        <v>269</v>
      </c>
      <c r="B196" s="140" t="s">
        <v>305</v>
      </c>
      <c r="C196" s="103"/>
      <c r="D196" s="172"/>
    </row>
    <row r="197" spans="1:4" s="104" customFormat="1" ht="30" customHeight="1">
      <c r="A197" s="218" t="s">
        <v>274</v>
      </c>
      <c r="B197" s="140" t="s">
        <v>226</v>
      </c>
      <c r="C197" s="171"/>
      <c r="D197" s="172"/>
    </row>
    <row r="198" spans="1:6" s="104" customFormat="1" ht="30" customHeight="1">
      <c r="A198" s="229" t="s">
        <v>276</v>
      </c>
      <c r="B198" s="140" t="s">
        <v>227</v>
      </c>
      <c r="C198" s="103"/>
      <c r="D198" s="172"/>
      <c r="E198" s="169"/>
      <c r="F198" s="169"/>
    </row>
    <row r="199" spans="1:6" s="104" customFormat="1" ht="30" customHeight="1">
      <c r="A199" s="230"/>
      <c r="B199" s="170" t="s">
        <v>306</v>
      </c>
      <c r="C199" s="103"/>
      <c r="D199" s="172"/>
      <c r="E199" s="169"/>
      <c r="F199" s="169"/>
    </row>
    <row r="200" spans="1:6" s="104" customFormat="1" ht="30" customHeight="1">
      <c r="A200" s="219" t="s">
        <v>277</v>
      </c>
      <c r="B200" s="176" t="s">
        <v>231</v>
      </c>
      <c r="C200" s="171"/>
      <c r="D200" s="172"/>
      <c r="E200" s="169"/>
      <c r="F200" s="169"/>
    </row>
    <row r="201" spans="1:14" s="104" customFormat="1" ht="30" customHeight="1">
      <c r="A201" s="229" t="s">
        <v>308</v>
      </c>
      <c r="B201" s="233" t="s">
        <v>72</v>
      </c>
      <c r="C201" s="103"/>
      <c r="D201" s="236" t="s">
        <v>119</v>
      </c>
      <c r="G201" s="169" t="s">
        <v>253</v>
      </c>
      <c r="H201" s="104">
        <f>IF($C$201="身体障害者",1,0)</f>
        <v>0</v>
      </c>
      <c r="I201" s="104">
        <f>IF($C$202="身体障害者",1,0)</f>
        <v>0</v>
      </c>
      <c r="J201" s="104">
        <f>IF($C$203="身体障害者",1,0)</f>
        <v>0</v>
      </c>
      <c r="K201" s="104">
        <f>IF($C$204="身体障害者",1,0)</f>
        <v>0</v>
      </c>
      <c r="L201" s="82">
        <f>COUNTIF(H201:K201,1)</f>
        <v>0</v>
      </c>
      <c r="M201" s="173">
        <f>IF(L201&gt;0,"〇","")</f>
      </c>
      <c r="N201" s="107">
        <f>COUNTIF(M201:M205,"〇")</f>
        <v>0</v>
      </c>
    </row>
    <row r="202" spans="1:13" s="104" customFormat="1" ht="30" customHeight="1">
      <c r="A202" s="231"/>
      <c r="B202" s="234"/>
      <c r="C202" s="103"/>
      <c r="D202" s="237"/>
      <c r="G202" s="169" t="s">
        <v>254</v>
      </c>
      <c r="H202" s="104">
        <f>IF($C$201="知的障害者",1,0)</f>
        <v>0</v>
      </c>
      <c r="I202" s="104">
        <f>IF($C$202="知的障害者",1,0)</f>
        <v>0</v>
      </c>
      <c r="J202" s="104">
        <f>IF($C$203="知的障害者",1,0)</f>
        <v>0</v>
      </c>
      <c r="K202" s="104">
        <f>IF($C$204="知的障害者",1,0)</f>
        <v>0</v>
      </c>
      <c r="L202" s="82">
        <f>COUNTIF(H202:K202,1)</f>
        <v>0</v>
      </c>
      <c r="M202" s="173">
        <f>IF(L202&gt;0,"〇","")</f>
      </c>
    </row>
    <row r="203" spans="1:13" s="104" customFormat="1" ht="30" customHeight="1">
      <c r="A203" s="231"/>
      <c r="B203" s="234"/>
      <c r="C203" s="103"/>
      <c r="D203" s="237"/>
      <c r="G203" s="169" t="s">
        <v>255</v>
      </c>
      <c r="H203" s="104">
        <f>IF($C$201="精神障害者",1,0)</f>
        <v>0</v>
      </c>
      <c r="I203" s="104">
        <f>IF($C$202="精神障害者",1,0)</f>
        <v>0</v>
      </c>
      <c r="J203" s="104">
        <f>IF($C$203="精神障害者",1,0)</f>
        <v>0</v>
      </c>
      <c r="K203" s="104">
        <f>IF($C$204="精神障害者",1,0)</f>
        <v>0</v>
      </c>
      <c r="L203" s="82">
        <f>COUNTIF(H203:K203,1)</f>
        <v>0</v>
      </c>
      <c r="M203" s="173">
        <f>IF(L203&gt;0,"〇","")</f>
      </c>
    </row>
    <row r="204" spans="1:13" s="104" customFormat="1" ht="30" customHeight="1">
      <c r="A204" s="231"/>
      <c r="B204" s="235"/>
      <c r="C204" s="103"/>
      <c r="D204" s="238"/>
      <c r="G204" s="169" t="s">
        <v>256</v>
      </c>
      <c r="H204" s="104">
        <f>IF($C$201="難病等対象者",1,0)</f>
        <v>0</v>
      </c>
      <c r="I204" s="104">
        <f>IF($C$202="難病等対象者",1,0)</f>
        <v>0</v>
      </c>
      <c r="J204" s="104">
        <f>IF($C$203="難病等対象者",1,0)</f>
        <v>0</v>
      </c>
      <c r="K204" s="104">
        <f>IF($C$204="難病等対象者",1,0)</f>
        <v>0</v>
      </c>
      <c r="L204" s="82">
        <f>COUNTIF(H204:K204,1)</f>
        <v>0</v>
      </c>
      <c r="M204" s="173">
        <f>IF(L204&gt;0,"〇","")</f>
      </c>
    </row>
    <row r="205" spans="1:4" s="104" customFormat="1" ht="30" customHeight="1">
      <c r="A205" s="231"/>
      <c r="B205" s="140" t="s">
        <v>257</v>
      </c>
      <c r="C205" s="177"/>
      <c r="D205" s="172"/>
    </row>
    <row r="206" spans="1:4" s="104" customFormat="1" ht="30" customHeight="1">
      <c r="A206" s="231"/>
      <c r="B206" s="140" t="s">
        <v>258</v>
      </c>
      <c r="C206" s="103"/>
      <c r="D206" s="172"/>
    </row>
    <row r="207" spans="1:4" s="104" customFormat="1" ht="30" customHeight="1">
      <c r="A207" s="231"/>
      <c r="B207" s="140" t="s">
        <v>259</v>
      </c>
      <c r="C207" s="103"/>
      <c r="D207" s="172"/>
    </row>
    <row r="208" spans="1:4" s="104" customFormat="1" ht="30" customHeight="1">
      <c r="A208" s="231"/>
      <c r="B208" s="140" t="s">
        <v>260</v>
      </c>
      <c r="C208" s="103"/>
      <c r="D208" s="172"/>
    </row>
    <row r="209" spans="1:4" s="104" customFormat="1" ht="30" customHeight="1" thickBot="1">
      <c r="A209" s="232"/>
      <c r="B209" s="178" t="s">
        <v>65</v>
      </c>
      <c r="C209" s="179"/>
      <c r="D209" s="180"/>
    </row>
    <row r="210" spans="1:10" s="102" customFormat="1" ht="30" customHeight="1" thickBot="1">
      <c r="A210" s="263" t="s">
        <v>108</v>
      </c>
      <c r="B210" s="263"/>
      <c r="C210" s="263"/>
      <c r="D210" s="263"/>
      <c r="E210" s="181"/>
      <c r="F210" s="181"/>
      <c r="G210" s="181"/>
      <c r="H210" s="181"/>
      <c r="I210" s="181"/>
      <c r="J210" s="181"/>
    </row>
    <row r="211" spans="1:4" s="186" customFormat="1" ht="24.75" customHeight="1" thickBot="1">
      <c r="A211" s="182"/>
      <c r="B211" s="183"/>
      <c r="C211" s="184" t="s">
        <v>109</v>
      </c>
      <c r="D211" s="185" t="s">
        <v>110</v>
      </c>
    </row>
    <row r="212" spans="1:4" s="102" customFormat="1" ht="30" customHeight="1">
      <c r="A212" s="221" t="s">
        <v>279</v>
      </c>
      <c r="B212" s="187" t="s">
        <v>111</v>
      </c>
      <c r="C212" s="188"/>
      <c r="D212" s="189"/>
    </row>
    <row r="213" spans="1:4" s="102" customFormat="1" ht="30" customHeight="1">
      <c r="A213" s="222" t="s">
        <v>280</v>
      </c>
      <c r="B213" s="190" t="s">
        <v>234</v>
      </c>
      <c r="C213" s="191"/>
      <c r="D213" s="192"/>
    </row>
    <row r="214" spans="1:4" s="102" customFormat="1" ht="30" customHeight="1">
      <c r="A214" s="222" t="s">
        <v>281</v>
      </c>
      <c r="B214" s="190" t="s">
        <v>112</v>
      </c>
      <c r="C214" s="193"/>
      <c r="D214" s="192" t="s">
        <v>312</v>
      </c>
    </row>
    <row r="215" spans="1:4" s="102" customFormat="1" ht="30" customHeight="1">
      <c r="A215" s="222" t="s">
        <v>283</v>
      </c>
      <c r="B215" s="190" t="s">
        <v>2</v>
      </c>
      <c r="C215" s="191"/>
      <c r="D215" s="194" t="s">
        <v>311</v>
      </c>
    </row>
    <row r="216" spans="1:4" s="102" customFormat="1" ht="30" customHeight="1">
      <c r="A216" s="222" t="s">
        <v>285</v>
      </c>
      <c r="B216" s="195" t="s">
        <v>7</v>
      </c>
      <c r="C216" s="100"/>
      <c r="D216" s="192"/>
    </row>
    <row r="217" spans="1:4" s="102" customFormat="1" ht="30" customHeight="1" thickBot="1">
      <c r="A217" s="223" t="s">
        <v>287</v>
      </c>
      <c r="B217" s="196" t="s">
        <v>114</v>
      </c>
      <c r="C217" s="197"/>
      <c r="D217" s="198"/>
    </row>
    <row r="218" spans="1:4" s="102" customFormat="1" ht="13.5">
      <c r="A218" s="199"/>
      <c r="B218" s="200"/>
      <c r="C218" s="201"/>
      <c r="D218" s="202"/>
    </row>
    <row r="219" spans="1:4" s="200" customFormat="1" ht="24" customHeight="1" thickBot="1">
      <c r="A219" s="264" t="s">
        <v>235</v>
      </c>
      <c r="B219" s="264"/>
      <c r="C219" s="264"/>
      <c r="D219" s="264"/>
    </row>
    <row r="220" spans="1:4" s="102" customFormat="1" ht="24.75" customHeight="1" thickBot="1">
      <c r="A220" s="199"/>
      <c r="B220" s="200"/>
      <c r="C220" s="203" t="s">
        <v>124</v>
      </c>
      <c r="D220" s="185" t="s">
        <v>110</v>
      </c>
    </row>
    <row r="221" spans="1:6" s="102" customFormat="1" ht="30" customHeight="1">
      <c r="A221" s="247" t="s">
        <v>279</v>
      </c>
      <c r="B221" s="204" t="s">
        <v>304</v>
      </c>
      <c r="C221" s="205"/>
      <c r="D221" s="189" t="s">
        <v>119</v>
      </c>
      <c r="F221" s="206" t="s">
        <v>236</v>
      </c>
    </row>
    <row r="222" spans="1:6" s="102" customFormat="1" ht="30" customHeight="1">
      <c r="A222" s="248"/>
      <c r="B222" s="207" t="s">
        <v>237</v>
      </c>
      <c r="C222" s="191"/>
      <c r="D222" s="192"/>
      <c r="F222" s="206" t="s">
        <v>238</v>
      </c>
    </row>
    <row r="223" spans="1:6" s="102" customFormat="1" ht="30" customHeight="1">
      <c r="A223" s="224" t="s">
        <v>280</v>
      </c>
      <c r="B223" s="139" t="s">
        <v>239</v>
      </c>
      <c r="C223" s="191"/>
      <c r="D223" s="192"/>
      <c r="F223" s="206" t="s">
        <v>240</v>
      </c>
    </row>
    <row r="224" spans="1:15" s="102" customFormat="1" ht="30" customHeight="1">
      <c r="A224" s="249" t="s">
        <v>282</v>
      </c>
      <c r="B224" s="251" t="s">
        <v>209</v>
      </c>
      <c r="C224" s="100"/>
      <c r="D224" s="254" t="s">
        <v>119</v>
      </c>
      <c r="F224" s="206" t="s">
        <v>27</v>
      </c>
      <c r="G224" s="206" t="s">
        <v>241</v>
      </c>
      <c r="H224" s="102">
        <f>IF($C$224="ア．敷金",1,0)</f>
        <v>0</v>
      </c>
      <c r="I224" s="102">
        <f>IF($C$225="ア．敷金",1,0)</f>
        <v>0</v>
      </c>
      <c r="J224" s="102">
        <f>IF($C$226="ア．敷金",1,0)</f>
        <v>0</v>
      </c>
      <c r="K224" s="102">
        <f>IF($C$227="ア．敷金",1,0)</f>
        <v>0</v>
      </c>
      <c r="L224" s="102">
        <f>IF($C$228="ア．敷金",1,0)</f>
        <v>0</v>
      </c>
      <c r="M224" s="102">
        <f>COUNTIF(H224:L224,1)</f>
        <v>0</v>
      </c>
      <c r="N224" s="208">
        <f>IF(M224&gt;0,"〇","")</f>
      </c>
      <c r="O224" s="102">
        <f>COUNTIF(N224:N228,"〇")</f>
        <v>0</v>
      </c>
    </row>
    <row r="225" spans="1:14" s="102" customFormat="1" ht="30" customHeight="1">
      <c r="A225" s="250"/>
      <c r="B225" s="252"/>
      <c r="C225" s="100"/>
      <c r="D225" s="255"/>
      <c r="F225" s="206"/>
      <c r="G225" s="206" t="s">
        <v>242</v>
      </c>
      <c r="H225" s="102">
        <f>IF($C$224="イ．礼金",1,0)</f>
        <v>0</v>
      </c>
      <c r="I225" s="102">
        <f>IF($C$225="イ．礼金",1,0)</f>
        <v>0</v>
      </c>
      <c r="J225" s="102">
        <f>IF($C$226="イ．礼金",1,0)</f>
        <v>0</v>
      </c>
      <c r="K225" s="102">
        <f>IF($C$227="イ．礼金",1,0)</f>
        <v>0</v>
      </c>
      <c r="L225" s="102">
        <f>IF($C$228="イ．礼金",1,0)</f>
        <v>0</v>
      </c>
      <c r="M225" s="102">
        <f>COUNTIF(H225:L225,1)</f>
        <v>0</v>
      </c>
      <c r="N225" s="208">
        <f>IF(M225&gt;0,"〇","")</f>
      </c>
    </row>
    <row r="226" spans="1:14" s="102" customFormat="1" ht="30" customHeight="1">
      <c r="A226" s="250"/>
      <c r="B226" s="252"/>
      <c r="C226" s="100"/>
      <c r="D226" s="255"/>
      <c r="F226" s="206"/>
      <c r="G226" s="206" t="s">
        <v>243</v>
      </c>
      <c r="H226" s="102">
        <f>IF($C$224="ウ．家賃",1,0)</f>
        <v>0</v>
      </c>
      <c r="I226" s="102">
        <f>IF($C$225="ウ．家賃",1,0)</f>
        <v>0</v>
      </c>
      <c r="J226" s="102">
        <f>IF($C$226="ウ．家賃",1,0)</f>
        <v>0</v>
      </c>
      <c r="K226" s="102">
        <f>IF($C$227="ウ．家賃",1,0)</f>
        <v>0</v>
      </c>
      <c r="L226" s="102">
        <f>IF($C$228="ウ．家賃",1,0)</f>
        <v>0</v>
      </c>
      <c r="M226" s="102">
        <f>COUNTIF(H226:L226,1)</f>
        <v>0</v>
      </c>
      <c r="N226" s="208">
        <f>IF(M226&gt;0,"〇","")</f>
      </c>
    </row>
    <row r="227" spans="1:14" s="102" customFormat="1" ht="30" customHeight="1">
      <c r="A227" s="250"/>
      <c r="B227" s="252"/>
      <c r="C227" s="100"/>
      <c r="D227" s="255"/>
      <c r="F227" s="206"/>
      <c r="G227" s="206" t="s">
        <v>244</v>
      </c>
      <c r="H227" s="102">
        <f>IF($C$224="エ．契約期間",1,0)</f>
        <v>0</v>
      </c>
      <c r="I227" s="102">
        <f>IF($C$225="エ．契約期間",1,0)</f>
        <v>0</v>
      </c>
      <c r="J227" s="102">
        <f>IF($C$226="エ．契約期間",1,0)</f>
        <v>0</v>
      </c>
      <c r="K227" s="102">
        <f>IF($C$227="エ．契約期間",1,0)</f>
        <v>0</v>
      </c>
      <c r="L227" s="102">
        <f>IF($C$228="エ．契約期間",1,0)</f>
        <v>0</v>
      </c>
      <c r="M227" s="102">
        <f>COUNTIF(H227:L227,1)</f>
        <v>0</v>
      </c>
      <c r="N227" s="208">
        <f>IF(M227&gt;0,"〇","")</f>
      </c>
    </row>
    <row r="228" spans="1:14" s="102" customFormat="1" ht="30" customHeight="1">
      <c r="A228" s="250"/>
      <c r="B228" s="253"/>
      <c r="C228" s="100"/>
      <c r="D228" s="256"/>
      <c r="F228" s="206"/>
      <c r="G228" s="206" t="s">
        <v>245</v>
      </c>
      <c r="H228" s="102">
        <f>IF($C$224="オ．賃貸料がない理由",1,0)</f>
        <v>0</v>
      </c>
      <c r="I228" s="102">
        <f>IF($C$225="オ．賃貸料がない理由",1,0)</f>
        <v>0</v>
      </c>
      <c r="J228" s="102">
        <f>IF($C$226="オ．賃貸料がない理由",1,0)</f>
        <v>0</v>
      </c>
      <c r="K228" s="102">
        <f>IF($C$227="オ．賃貸料がない理由",1,0)</f>
        <v>0</v>
      </c>
      <c r="L228" s="102">
        <f>IF($C$228="オ．賃貸料がない理由",1,0)</f>
        <v>0</v>
      </c>
      <c r="M228" s="102">
        <f>COUNTIF(H228:L228,1)</f>
        <v>0</v>
      </c>
      <c r="N228" s="208">
        <f>IF(M228&gt;0,"〇","")</f>
      </c>
    </row>
    <row r="229" spans="1:4" s="102" customFormat="1" ht="30" customHeight="1">
      <c r="A229" s="250"/>
      <c r="B229" s="207" t="s">
        <v>246</v>
      </c>
      <c r="C229" s="209"/>
      <c r="D229" s="192"/>
    </row>
    <row r="230" spans="1:4" s="102" customFormat="1" ht="30" customHeight="1">
      <c r="A230" s="248"/>
      <c r="B230" s="207" t="s">
        <v>247</v>
      </c>
      <c r="C230" s="191"/>
      <c r="D230" s="192"/>
    </row>
    <row r="231" spans="1:4" s="102" customFormat="1" ht="30" customHeight="1">
      <c r="A231" s="224" t="s">
        <v>284</v>
      </c>
      <c r="B231" s="139" t="s">
        <v>248</v>
      </c>
      <c r="C231" s="100"/>
      <c r="D231" s="192"/>
    </row>
    <row r="232" spans="1:4" s="102" customFormat="1" ht="30" customHeight="1">
      <c r="A232" s="224" t="s">
        <v>286</v>
      </c>
      <c r="B232" s="139" t="s">
        <v>211</v>
      </c>
      <c r="C232" s="100"/>
      <c r="D232" s="192"/>
    </row>
    <row r="233" spans="1:4" s="102" customFormat="1" ht="30" customHeight="1">
      <c r="A233" s="224" t="s">
        <v>287</v>
      </c>
      <c r="B233" s="139" t="s">
        <v>305</v>
      </c>
      <c r="C233" s="100"/>
      <c r="D233" s="192"/>
    </row>
    <row r="234" spans="1:4" s="102" customFormat="1" ht="30" customHeight="1">
      <c r="A234" s="224" t="s">
        <v>288</v>
      </c>
      <c r="B234" s="139" t="s">
        <v>226</v>
      </c>
      <c r="C234" s="100"/>
      <c r="D234" s="192"/>
    </row>
    <row r="235" spans="1:6" s="102" customFormat="1" ht="30" customHeight="1">
      <c r="A235" s="249" t="s">
        <v>289</v>
      </c>
      <c r="B235" s="139" t="s">
        <v>227</v>
      </c>
      <c r="C235" s="100"/>
      <c r="D235" s="192"/>
      <c r="E235" s="206"/>
      <c r="F235" s="206"/>
    </row>
    <row r="236" spans="1:6" s="102" customFormat="1" ht="30" customHeight="1">
      <c r="A236" s="248"/>
      <c r="B236" s="207" t="s">
        <v>306</v>
      </c>
      <c r="C236" s="100"/>
      <c r="D236" s="192"/>
      <c r="E236" s="206"/>
      <c r="F236" s="206"/>
    </row>
    <row r="237" spans="1:6" s="102" customFormat="1" ht="30" customHeight="1">
      <c r="A237" s="225" t="s">
        <v>290</v>
      </c>
      <c r="B237" s="210" t="s">
        <v>231</v>
      </c>
      <c r="C237" s="100"/>
      <c r="D237" s="192"/>
      <c r="E237" s="206"/>
      <c r="F237" s="206"/>
    </row>
    <row r="238" spans="1:14" s="102" customFormat="1" ht="30" customHeight="1">
      <c r="A238" s="249" t="s">
        <v>309</v>
      </c>
      <c r="B238" s="251" t="s">
        <v>72</v>
      </c>
      <c r="C238" s="100"/>
      <c r="D238" s="260" t="s">
        <v>119</v>
      </c>
      <c r="G238" s="206" t="s">
        <v>253</v>
      </c>
      <c r="H238" s="102">
        <f>IF($C$238="身体障害者",1,0)</f>
        <v>0</v>
      </c>
      <c r="I238" s="102">
        <f>IF($C$239="身体障害者",1,0)</f>
        <v>0</v>
      </c>
      <c r="J238" s="102">
        <f>IF($C$240="身体障害者",1,0)</f>
        <v>0</v>
      </c>
      <c r="K238" s="102">
        <f>IF($C$241="身体障害者",1,0)</f>
        <v>0</v>
      </c>
      <c r="L238" s="102">
        <f>COUNTIF(H238:K238,1)</f>
        <v>0</v>
      </c>
      <c r="M238" s="208">
        <f>IF(L238&gt;0,"〇","")</f>
      </c>
      <c r="N238" s="102">
        <f>COUNTIF(M238:M242,"〇")</f>
        <v>0</v>
      </c>
    </row>
    <row r="239" spans="1:13" s="102" customFormat="1" ht="30" customHeight="1">
      <c r="A239" s="250"/>
      <c r="B239" s="258"/>
      <c r="C239" s="100"/>
      <c r="D239" s="261"/>
      <c r="G239" s="206" t="s">
        <v>254</v>
      </c>
      <c r="H239" s="102">
        <f>IF($C$238="知的障害者",1,0)</f>
        <v>0</v>
      </c>
      <c r="I239" s="102">
        <f>IF($C$239="知的障害者",1,0)</f>
        <v>0</v>
      </c>
      <c r="J239" s="102">
        <f>IF($C$240="知的障害者",1,0)</f>
        <v>0</v>
      </c>
      <c r="K239" s="102">
        <f>IF($C$241="知的障害者",1,0)</f>
        <v>0</v>
      </c>
      <c r="L239" s="102">
        <f>COUNTIF(H239:K239,1)</f>
        <v>0</v>
      </c>
      <c r="M239" s="208">
        <f>IF(L239&gt;0,"〇","")</f>
      </c>
    </row>
    <row r="240" spans="1:13" s="102" customFormat="1" ht="30" customHeight="1">
      <c r="A240" s="250"/>
      <c r="B240" s="258"/>
      <c r="C240" s="100"/>
      <c r="D240" s="261"/>
      <c r="G240" s="206" t="s">
        <v>255</v>
      </c>
      <c r="H240" s="102">
        <f>IF($C$238="精神障害者",1,0)</f>
        <v>0</v>
      </c>
      <c r="I240" s="102">
        <f>IF($C$239="精神障害者",1,0)</f>
        <v>0</v>
      </c>
      <c r="J240" s="102">
        <f>IF($C$240="精神障害者",1,0)</f>
        <v>0</v>
      </c>
      <c r="K240" s="102">
        <f>IF($C$241="精神障害者",1,0)</f>
        <v>0</v>
      </c>
      <c r="L240" s="102">
        <f>COUNTIF(H240:K240,1)</f>
        <v>0</v>
      </c>
      <c r="M240" s="208">
        <f>IF(L240&gt;0,"〇","")</f>
      </c>
    </row>
    <row r="241" spans="1:13" s="102" customFormat="1" ht="30" customHeight="1">
      <c r="A241" s="250"/>
      <c r="B241" s="259"/>
      <c r="C241" s="100"/>
      <c r="D241" s="262"/>
      <c r="G241" s="206" t="s">
        <v>256</v>
      </c>
      <c r="H241" s="102">
        <f>IF($C$2387="難病等対象者",1,0)</f>
        <v>0</v>
      </c>
      <c r="I241" s="102">
        <f>IF($C$239="難病等対象者",1,0)</f>
        <v>0</v>
      </c>
      <c r="J241" s="102">
        <f>IF($C$240="難病等対象者",1,0)</f>
        <v>0</v>
      </c>
      <c r="K241" s="102">
        <f>IF($C$241="難病等対象者",1,0)</f>
        <v>0</v>
      </c>
      <c r="L241" s="102">
        <f>COUNTIF(H241:K241,1)</f>
        <v>0</v>
      </c>
      <c r="M241" s="208">
        <f>IF(L241&gt;0,"〇","")</f>
      </c>
    </row>
    <row r="242" spans="1:4" s="102" customFormat="1" ht="30" customHeight="1">
      <c r="A242" s="250"/>
      <c r="B242" s="139" t="s">
        <v>257</v>
      </c>
      <c r="C242" s="211"/>
      <c r="D242" s="192"/>
    </row>
    <row r="243" spans="1:4" s="102" customFormat="1" ht="30" customHeight="1">
      <c r="A243" s="250"/>
      <c r="B243" s="139" t="s">
        <v>258</v>
      </c>
      <c r="C243" s="100"/>
      <c r="D243" s="192"/>
    </row>
    <row r="244" spans="1:4" s="102" customFormat="1" ht="30" customHeight="1">
      <c r="A244" s="250"/>
      <c r="B244" s="139" t="s">
        <v>259</v>
      </c>
      <c r="C244" s="100"/>
      <c r="D244" s="192"/>
    </row>
    <row r="245" spans="1:4" s="102" customFormat="1" ht="30" customHeight="1">
      <c r="A245" s="250"/>
      <c r="B245" s="139" t="s">
        <v>260</v>
      </c>
      <c r="C245" s="100"/>
      <c r="D245" s="192"/>
    </row>
    <row r="246" spans="1:4" s="102" customFormat="1" ht="30" customHeight="1" thickBot="1">
      <c r="A246" s="257"/>
      <c r="B246" s="212" t="s">
        <v>65</v>
      </c>
      <c r="C246" s="213"/>
      <c r="D246" s="198"/>
    </row>
    <row r="247" spans="1:10" ht="30" customHeight="1" thickBot="1">
      <c r="A247" s="239" t="s">
        <v>108</v>
      </c>
      <c r="B247" s="239"/>
      <c r="C247" s="239"/>
      <c r="D247" s="239"/>
      <c r="E247" s="84"/>
      <c r="F247" s="84"/>
      <c r="G247" s="84"/>
      <c r="H247" s="84"/>
      <c r="I247" s="84"/>
      <c r="J247" s="84"/>
    </row>
    <row r="248" spans="1:4" s="89" customFormat="1" ht="24.75" customHeight="1" thickBot="1">
      <c r="A248" s="85"/>
      <c r="B248" s="86"/>
      <c r="C248" s="155" t="s">
        <v>109</v>
      </c>
      <c r="D248" s="156" t="s">
        <v>110</v>
      </c>
    </row>
    <row r="249" spans="1:4" ht="30" customHeight="1">
      <c r="A249" s="215" t="s">
        <v>291</v>
      </c>
      <c r="B249" s="157" t="s">
        <v>111</v>
      </c>
      <c r="C249" s="158"/>
      <c r="D249" s="159"/>
    </row>
    <row r="250" spans="1:4" ht="30" customHeight="1">
      <c r="A250" s="216" t="s">
        <v>292</v>
      </c>
      <c r="B250" s="91" t="s">
        <v>234</v>
      </c>
      <c r="C250" s="132"/>
      <c r="D250" s="160"/>
    </row>
    <row r="251" spans="1:4" ht="30" customHeight="1">
      <c r="A251" s="216" t="s">
        <v>293</v>
      </c>
      <c r="B251" s="91" t="s">
        <v>112</v>
      </c>
      <c r="C251" s="138"/>
      <c r="D251" s="160" t="s">
        <v>312</v>
      </c>
    </row>
    <row r="252" spans="1:4" ht="30" customHeight="1">
      <c r="A252" s="216" t="s">
        <v>294</v>
      </c>
      <c r="B252" s="91" t="s">
        <v>2</v>
      </c>
      <c r="C252" s="132"/>
      <c r="D252" s="161" t="s">
        <v>311</v>
      </c>
    </row>
    <row r="253" spans="1:4" ht="30" customHeight="1">
      <c r="A253" s="216" t="s">
        <v>296</v>
      </c>
      <c r="B253" s="133" t="s">
        <v>7</v>
      </c>
      <c r="C253" s="92"/>
      <c r="D253" s="160"/>
    </row>
    <row r="254" spans="1:4" ht="30" customHeight="1" thickBot="1">
      <c r="A254" s="217" t="s">
        <v>298</v>
      </c>
      <c r="B254" s="162" t="s">
        <v>114</v>
      </c>
      <c r="C254" s="163"/>
      <c r="D254" s="164"/>
    </row>
    <row r="256" spans="1:4" s="97" customFormat="1" ht="24" customHeight="1" thickBot="1">
      <c r="A256" s="240" t="s">
        <v>235</v>
      </c>
      <c r="B256" s="240"/>
      <c r="C256" s="240"/>
      <c r="D256" s="240"/>
    </row>
    <row r="257" spans="3:4" ht="24.75" customHeight="1" thickBot="1">
      <c r="C257" s="165" t="s">
        <v>124</v>
      </c>
      <c r="D257" s="156" t="s">
        <v>110</v>
      </c>
    </row>
    <row r="258" spans="1:6" s="104" customFormat="1" ht="30" customHeight="1">
      <c r="A258" s="241" t="s">
        <v>291</v>
      </c>
      <c r="B258" s="166" t="s">
        <v>304</v>
      </c>
      <c r="C258" s="167"/>
      <c r="D258" s="168" t="s">
        <v>119</v>
      </c>
      <c r="F258" s="169" t="s">
        <v>236</v>
      </c>
    </row>
    <row r="259" spans="1:6" s="104" customFormat="1" ht="30" customHeight="1">
      <c r="A259" s="230"/>
      <c r="B259" s="170" t="s">
        <v>237</v>
      </c>
      <c r="C259" s="171"/>
      <c r="D259" s="172"/>
      <c r="F259" s="169" t="s">
        <v>238</v>
      </c>
    </row>
    <row r="260" spans="1:6" s="104" customFormat="1" ht="30" customHeight="1">
      <c r="A260" s="175" t="s">
        <v>292</v>
      </c>
      <c r="B260" s="140" t="s">
        <v>239</v>
      </c>
      <c r="C260" s="171"/>
      <c r="D260" s="172"/>
      <c r="F260" s="169" t="s">
        <v>240</v>
      </c>
    </row>
    <row r="261" spans="1:15" s="104" customFormat="1" ht="30" customHeight="1">
      <c r="A261" s="229" t="s">
        <v>293</v>
      </c>
      <c r="B261" s="233" t="s">
        <v>209</v>
      </c>
      <c r="C261" s="103"/>
      <c r="D261" s="244" t="s">
        <v>119</v>
      </c>
      <c r="F261" s="169" t="s">
        <v>27</v>
      </c>
      <c r="G261" s="169" t="s">
        <v>241</v>
      </c>
      <c r="H261" s="104">
        <f>IF($C$261="ア．敷金",1,0)</f>
        <v>0</v>
      </c>
      <c r="I261" s="104">
        <f>IF($C$262="ア．敷金",1,0)</f>
        <v>0</v>
      </c>
      <c r="J261" s="104">
        <f>IF($C$263="ア．敷金",1,0)</f>
        <v>0</v>
      </c>
      <c r="K261" s="104">
        <f>IF($C$264="ア．敷金",1,0)</f>
        <v>0</v>
      </c>
      <c r="L261" s="104">
        <f>IF($C$265="ア．敷金",1,0)</f>
        <v>0</v>
      </c>
      <c r="M261" s="82">
        <f>COUNTIF(H261:L261,1)</f>
        <v>0</v>
      </c>
      <c r="N261" s="173">
        <f>IF(M261&gt;0,"〇","")</f>
      </c>
      <c r="O261" s="107">
        <f>COUNTIF(N261:N265,"〇")</f>
        <v>0</v>
      </c>
    </row>
    <row r="262" spans="1:14" s="104" customFormat="1" ht="30" customHeight="1">
      <c r="A262" s="231"/>
      <c r="B262" s="242"/>
      <c r="C262" s="103"/>
      <c r="D262" s="245"/>
      <c r="F262" s="169"/>
      <c r="G262" s="169" t="s">
        <v>242</v>
      </c>
      <c r="H262" s="104">
        <f>IF($C$261="イ．礼金",1,0)</f>
        <v>0</v>
      </c>
      <c r="I262" s="104">
        <f>IF($C$262="イ．礼金",1,0)</f>
        <v>0</v>
      </c>
      <c r="J262" s="104">
        <f>IF($C$263="イ．礼金",1,0)</f>
        <v>0</v>
      </c>
      <c r="K262" s="104">
        <f>IF($C$264="イ．礼金",1,0)</f>
        <v>0</v>
      </c>
      <c r="L262" s="104">
        <f>IF($C$265="イ．礼金",1,0)</f>
        <v>0</v>
      </c>
      <c r="M262" s="82">
        <f>COUNTIF(H262:L262,1)</f>
        <v>0</v>
      </c>
      <c r="N262" s="173">
        <f>IF(M262&gt;0,"〇","")</f>
      </c>
    </row>
    <row r="263" spans="1:14" s="104" customFormat="1" ht="30" customHeight="1">
      <c r="A263" s="231"/>
      <c r="B263" s="242"/>
      <c r="C263" s="103"/>
      <c r="D263" s="245"/>
      <c r="F263" s="169"/>
      <c r="G263" s="169" t="s">
        <v>243</v>
      </c>
      <c r="H263" s="104">
        <f>IF($C$261="ウ．家賃",1,0)</f>
        <v>0</v>
      </c>
      <c r="I263" s="104">
        <f>IF($C$262="ウ．家賃",1,0)</f>
        <v>0</v>
      </c>
      <c r="J263" s="104">
        <f>IF($C$263="ウ．家賃",1,0)</f>
        <v>0</v>
      </c>
      <c r="K263" s="104">
        <f>IF($C$264="ウ．家賃",1,0)</f>
        <v>0</v>
      </c>
      <c r="L263" s="104">
        <f>IF($C$265="ウ．家賃",1,0)</f>
        <v>0</v>
      </c>
      <c r="M263" s="82">
        <f>COUNTIF(H263:L263,1)</f>
        <v>0</v>
      </c>
      <c r="N263" s="173">
        <f>IF(M263&gt;0,"〇","")</f>
      </c>
    </row>
    <row r="264" spans="1:14" s="104" customFormat="1" ht="30" customHeight="1">
      <c r="A264" s="231"/>
      <c r="B264" s="242"/>
      <c r="C264" s="103"/>
      <c r="D264" s="245"/>
      <c r="F264" s="169"/>
      <c r="G264" s="169" t="s">
        <v>244</v>
      </c>
      <c r="H264" s="104">
        <f>IF($C$261="エ．契約期間",1,0)</f>
        <v>0</v>
      </c>
      <c r="I264" s="104">
        <f>IF($C$262="エ．契約期間",1,0)</f>
        <v>0</v>
      </c>
      <c r="J264" s="104">
        <f>IF($C$263="エ．契約期間",1,0)</f>
        <v>0</v>
      </c>
      <c r="K264" s="104">
        <f>IF($C$264="エ．契約期間",1,0)</f>
        <v>0</v>
      </c>
      <c r="L264" s="104">
        <f>IF($C$265="エ．契約期間",1,0)</f>
        <v>0</v>
      </c>
      <c r="M264" s="82">
        <f>COUNTIF(H264:L264,1)</f>
        <v>0</v>
      </c>
      <c r="N264" s="173">
        <f>IF(M264&gt;0,"〇","")</f>
      </c>
    </row>
    <row r="265" spans="1:14" s="104" customFormat="1" ht="30" customHeight="1">
      <c r="A265" s="231"/>
      <c r="B265" s="243"/>
      <c r="C265" s="103"/>
      <c r="D265" s="246"/>
      <c r="F265" s="169"/>
      <c r="G265" s="169" t="s">
        <v>245</v>
      </c>
      <c r="H265" s="104">
        <f>IF($C$261="オ．賃貸料がない理由",1,0)</f>
        <v>0</v>
      </c>
      <c r="I265" s="104">
        <f>IF($C$262="オ．賃貸料がない理由",1,0)</f>
        <v>0</v>
      </c>
      <c r="J265" s="104">
        <f>IF($C$263="オ．賃貸料がない理由",1,0)</f>
        <v>0</v>
      </c>
      <c r="K265" s="104">
        <f>IF($C$264="オ．賃貸料がない理由",1,0)</f>
        <v>0</v>
      </c>
      <c r="L265" s="104">
        <f>IF($C$265="オ．賃貸料がない理由",1,0)</f>
        <v>0</v>
      </c>
      <c r="M265" s="82">
        <f>COUNTIF(H265:L265,1)</f>
        <v>0</v>
      </c>
      <c r="N265" s="173">
        <f>IF(M265&gt;0,"〇","")</f>
      </c>
    </row>
    <row r="266" spans="1:4" s="104" customFormat="1" ht="30" customHeight="1">
      <c r="A266" s="231"/>
      <c r="B266" s="170" t="s">
        <v>246</v>
      </c>
      <c r="C266" s="174"/>
      <c r="D266" s="172"/>
    </row>
    <row r="267" spans="1:4" s="104" customFormat="1" ht="30" customHeight="1">
      <c r="A267" s="230"/>
      <c r="B267" s="170" t="s">
        <v>247</v>
      </c>
      <c r="C267" s="171"/>
      <c r="D267" s="172"/>
    </row>
    <row r="268" spans="1:4" s="104" customFormat="1" ht="30" customHeight="1">
      <c r="A268" s="175" t="s">
        <v>294</v>
      </c>
      <c r="B268" s="140" t="s">
        <v>248</v>
      </c>
      <c r="C268" s="103"/>
      <c r="D268" s="172"/>
    </row>
    <row r="269" spans="1:4" s="104" customFormat="1" ht="30" customHeight="1">
      <c r="A269" s="175" t="s">
        <v>295</v>
      </c>
      <c r="B269" s="140" t="s">
        <v>211</v>
      </c>
      <c r="C269" s="103"/>
      <c r="D269" s="172"/>
    </row>
    <row r="270" spans="1:4" s="104" customFormat="1" ht="30" customHeight="1">
      <c r="A270" s="175" t="s">
        <v>297</v>
      </c>
      <c r="B270" s="140" t="s">
        <v>305</v>
      </c>
      <c r="C270" s="103"/>
      <c r="D270" s="172"/>
    </row>
    <row r="271" spans="1:4" s="104" customFormat="1" ht="30" customHeight="1">
      <c r="A271" s="175" t="s">
        <v>299</v>
      </c>
      <c r="B271" s="140" t="s">
        <v>226</v>
      </c>
      <c r="C271" s="171"/>
      <c r="D271" s="172"/>
    </row>
    <row r="272" spans="1:6" s="104" customFormat="1" ht="30" customHeight="1">
      <c r="A272" s="229" t="s">
        <v>301</v>
      </c>
      <c r="B272" s="140" t="s">
        <v>227</v>
      </c>
      <c r="C272" s="103"/>
      <c r="D272" s="172"/>
      <c r="E272" s="169"/>
      <c r="F272" s="169"/>
    </row>
    <row r="273" spans="1:6" s="104" customFormat="1" ht="30" customHeight="1">
      <c r="A273" s="230"/>
      <c r="B273" s="170" t="s">
        <v>307</v>
      </c>
      <c r="C273" s="103"/>
      <c r="D273" s="172"/>
      <c r="E273" s="169"/>
      <c r="F273" s="169"/>
    </row>
    <row r="274" spans="1:6" s="104" customFormat="1" ht="30" customHeight="1">
      <c r="A274" s="219" t="s">
        <v>302</v>
      </c>
      <c r="B274" s="176" t="s">
        <v>231</v>
      </c>
      <c r="C274" s="171"/>
      <c r="D274" s="172"/>
      <c r="E274" s="169"/>
      <c r="F274" s="169"/>
    </row>
    <row r="275" spans="1:14" s="104" customFormat="1" ht="30" customHeight="1">
      <c r="A275" s="229" t="s">
        <v>310</v>
      </c>
      <c r="B275" s="233" t="s">
        <v>72</v>
      </c>
      <c r="C275" s="103"/>
      <c r="D275" s="236" t="s">
        <v>119</v>
      </c>
      <c r="G275" s="169" t="s">
        <v>253</v>
      </c>
      <c r="H275" s="104">
        <f>IF($C$275="身体障害者",1,0)</f>
        <v>0</v>
      </c>
      <c r="I275" s="104">
        <f>IF($C$276="身体障害者",1,0)</f>
        <v>0</v>
      </c>
      <c r="J275" s="104">
        <f>IF($C$277="身体障害者",1,0)</f>
        <v>0</v>
      </c>
      <c r="K275" s="104">
        <f>IF($C$278="身体障害者",1,0)</f>
        <v>0</v>
      </c>
      <c r="L275" s="82">
        <f>COUNTIF(H275:K275,1)</f>
        <v>0</v>
      </c>
      <c r="M275" s="173">
        <f>IF(L275&gt;0,"〇","")</f>
      </c>
      <c r="N275" s="107">
        <f>COUNTIF(M275:M279,"〇")</f>
        <v>0</v>
      </c>
    </row>
    <row r="276" spans="1:13" s="104" customFormat="1" ht="30" customHeight="1">
      <c r="A276" s="231"/>
      <c r="B276" s="234"/>
      <c r="C276" s="103"/>
      <c r="D276" s="237"/>
      <c r="G276" s="169" t="s">
        <v>254</v>
      </c>
      <c r="H276" s="104">
        <f>IF($C$275="知的障害者",1,0)</f>
        <v>0</v>
      </c>
      <c r="I276" s="104">
        <f>IF($C$276="知的障害者",1,0)</f>
        <v>0</v>
      </c>
      <c r="J276" s="104">
        <f>IF($C$277="知的障害者",1,0)</f>
        <v>0</v>
      </c>
      <c r="K276" s="104">
        <f>IF($C$278="知的障害者",1,0)</f>
        <v>0</v>
      </c>
      <c r="L276" s="82">
        <f>COUNTIF(H276:K276,1)</f>
        <v>0</v>
      </c>
      <c r="M276" s="173">
        <f>IF(L276&gt;0,"〇","")</f>
      </c>
    </row>
    <row r="277" spans="1:13" s="104" customFormat="1" ht="30" customHeight="1">
      <c r="A277" s="231"/>
      <c r="B277" s="234"/>
      <c r="C277" s="103"/>
      <c r="D277" s="237"/>
      <c r="G277" s="169" t="s">
        <v>255</v>
      </c>
      <c r="H277" s="104">
        <f>IF($C$275="精神障害者",1,0)</f>
        <v>0</v>
      </c>
      <c r="I277" s="104">
        <f>IF($C$276="精神障害者",1,0)</f>
        <v>0</v>
      </c>
      <c r="J277" s="104">
        <f>IF($C$277="精神障害者",1,0)</f>
        <v>0</v>
      </c>
      <c r="K277" s="104">
        <f>IF($C$278="精神障害者",1,0)</f>
        <v>0</v>
      </c>
      <c r="L277" s="82">
        <f>COUNTIF(H277:K277,1)</f>
        <v>0</v>
      </c>
      <c r="M277" s="173">
        <f>IF(L277&gt;0,"〇","")</f>
      </c>
    </row>
    <row r="278" spans="1:13" s="104" customFormat="1" ht="30" customHeight="1">
      <c r="A278" s="231"/>
      <c r="B278" s="235"/>
      <c r="C278" s="103"/>
      <c r="D278" s="238"/>
      <c r="G278" s="169" t="s">
        <v>256</v>
      </c>
      <c r="H278" s="104">
        <f>IF($C$275="難病等対象者",1,0)</f>
        <v>0</v>
      </c>
      <c r="I278" s="104">
        <f>IF($C$276="難病等対象者",1,0)</f>
        <v>0</v>
      </c>
      <c r="J278" s="104">
        <f>IF($C$277="難病等対象者",1,0)</f>
        <v>0</v>
      </c>
      <c r="K278" s="104">
        <f>IF($C$278="難病等対象者",1,0)</f>
        <v>0</v>
      </c>
      <c r="L278" s="82">
        <f>COUNTIF(H278:K278,1)</f>
        <v>0</v>
      </c>
      <c r="M278" s="173">
        <f>IF(L278&gt;0,"〇","")</f>
      </c>
    </row>
    <row r="279" spans="1:4" s="104" customFormat="1" ht="30" customHeight="1">
      <c r="A279" s="231"/>
      <c r="B279" s="140" t="s">
        <v>257</v>
      </c>
      <c r="C279" s="177"/>
      <c r="D279" s="172"/>
    </row>
    <row r="280" spans="1:4" s="104" customFormat="1" ht="30" customHeight="1">
      <c r="A280" s="231"/>
      <c r="B280" s="140" t="s">
        <v>258</v>
      </c>
      <c r="C280" s="103"/>
      <c r="D280" s="172"/>
    </row>
    <row r="281" spans="1:4" s="104" customFormat="1" ht="30" customHeight="1">
      <c r="A281" s="231"/>
      <c r="B281" s="140" t="s">
        <v>259</v>
      </c>
      <c r="C281" s="103"/>
      <c r="D281" s="172"/>
    </row>
    <row r="282" spans="1:4" s="104" customFormat="1" ht="30" customHeight="1">
      <c r="A282" s="231"/>
      <c r="B282" s="140" t="s">
        <v>260</v>
      </c>
      <c r="C282" s="103"/>
      <c r="D282" s="172"/>
    </row>
    <row r="283" spans="1:4" s="104" customFormat="1" ht="30" customHeight="1" thickBot="1">
      <c r="A283" s="232"/>
      <c r="B283" s="178" t="s">
        <v>65</v>
      </c>
      <c r="C283" s="179"/>
      <c r="D283" s="180"/>
    </row>
  </sheetData>
  <sheetProtection/>
  <mergeCells count="69">
    <mergeCell ref="D16:D18"/>
    <mergeCell ref="A1:B1"/>
    <mergeCell ref="A2:D2"/>
    <mergeCell ref="A8:D8"/>
    <mergeCell ref="B16:B18"/>
    <mergeCell ref="A16:A22"/>
    <mergeCell ref="A61:D61"/>
    <mergeCell ref="A70:D70"/>
    <mergeCell ref="A72:A73"/>
    <mergeCell ref="A75:A81"/>
    <mergeCell ref="B75:B79"/>
    <mergeCell ref="D75:D79"/>
    <mergeCell ref="A123:A124"/>
    <mergeCell ref="A83:A84"/>
    <mergeCell ref="A86:A87"/>
    <mergeCell ref="A89:A97"/>
    <mergeCell ref="B89:B92"/>
    <mergeCell ref="A98:D98"/>
    <mergeCell ref="A107:D107"/>
    <mergeCell ref="A144:D144"/>
    <mergeCell ref="A146:A147"/>
    <mergeCell ref="A149:A155"/>
    <mergeCell ref="B149:B153"/>
    <mergeCell ref="D149:D153"/>
    <mergeCell ref="A109:A110"/>
    <mergeCell ref="A112:A118"/>
    <mergeCell ref="B112:B116"/>
    <mergeCell ref="D112:D116"/>
    <mergeCell ref="A120:A121"/>
    <mergeCell ref="A157:A158"/>
    <mergeCell ref="A160:A161"/>
    <mergeCell ref="A163:A171"/>
    <mergeCell ref="B163:B166"/>
    <mergeCell ref="D89:D92"/>
    <mergeCell ref="D126:D129"/>
    <mergeCell ref="D163:D166"/>
    <mergeCell ref="A126:A134"/>
    <mergeCell ref="B126:B129"/>
    <mergeCell ref="A135:D135"/>
    <mergeCell ref="A173:D173"/>
    <mergeCell ref="A182:D182"/>
    <mergeCell ref="A184:A185"/>
    <mergeCell ref="A187:A193"/>
    <mergeCell ref="B187:B191"/>
    <mergeCell ref="D187:D191"/>
    <mergeCell ref="A198:A199"/>
    <mergeCell ref="A201:A209"/>
    <mergeCell ref="B201:B204"/>
    <mergeCell ref="D201:D204"/>
    <mergeCell ref="A210:D210"/>
    <mergeCell ref="A219:D219"/>
    <mergeCell ref="A221:A222"/>
    <mergeCell ref="A224:A230"/>
    <mergeCell ref="B224:B228"/>
    <mergeCell ref="D224:D228"/>
    <mergeCell ref="A235:A236"/>
    <mergeCell ref="A238:A246"/>
    <mergeCell ref="B238:B241"/>
    <mergeCell ref="D238:D241"/>
    <mergeCell ref="A272:A273"/>
    <mergeCell ref="A275:A283"/>
    <mergeCell ref="B275:B278"/>
    <mergeCell ref="D275:D278"/>
    <mergeCell ref="A247:D247"/>
    <mergeCell ref="A256:D256"/>
    <mergeCell ref="A258:A259"/>
    <mergeCell ref="A261:A267"/>
    <mergeCell ref="B261:B265"/>
    <mergeCell ref="D261:D265"/>
  </mergeCells>
  <dataValidations count="24">
    <dataValidation type="list" allowBlank="1" showInputMessage="1" showErrorMessage="1" sqref="C53">
      <formula1>$F$53:$F$54</formula1>
    </dataValidation>
    <dataValidation type="list" allowBlank="1" showInputMessage="1" showErrorMessage="1" sqref="C16:C18">
      <formula1>$F$16:$F$18</formula1>
    </dataValidation>
    <dataValidation type="list" allowBlank="1" showInputMessage="1" showErrorMessage="1" sqref="C19 C21">
      <formula1>$F$19:$F$20</formula1>
    </dataValidation>
    <dataValidation type="list" allowBlank="1" showInputMessage="1" showErrorMessage="1" sqref="C160">
      <formula1>$F$160:$F$161</formula1>
    </dataValidation>
    <dataValidation type="list" allowBlank="1" showInputMessage="1" showErrorMessage="1" sqref="C146">
      <formula1>$F$146:$F$149</formula1>
    </dataValidation>
    <dataValidation type="list" allowBlank="1" showInputMessage="1" showErrorMessage="1" sqref="C123">
      <formula1>$F$123:$F$124</formula1>
    </dataValidation>
    <dataValidation type="list" allowBlank="1" showInputMessage="1" showErrorMessage="1" sqref="C109">
      <formula1>$F$109:$F$112</formula1>
    </dataValidation>
    <dataValidation type="list" allowBlank="1" showInputMessage="1" showErrorMessage="1" sqref="C86">
      <formula1>$F$86:$F$87</formula1>
    </dataValidation>
    <dataValidation type="list" allowBlank="1" showInputMessage="1" showErrorMessage="1" sqref="C72">
      <formula1>$F$72:$F$75</formula1>
    </dataValidation>
    <dataValidation type="list" allowBlank="1" showInputMessage="1" showErrorMessage="1" sqref="C75:C79">
      <formula1>$G$75:$G$79</formula1>
    </dataValidation>
    <dataValidation type="list" allowBlank="1" showInputMessage="1" showErrorMessage="1" sqref="C89:C92">
      <formula1>$G$89:$G$92</formula1>
    </dataValidation>
    <dataValidation type="list" allowBlank="1" showInputMessage="1" showErrorMessage="1" sqref="C112:C116">
      <formula1>$G$112:$G$116</formula1>
    </dataValidation>
    <dataValidation type="list" allowBlank="1" showInputMessage="1" showErrorMessage="1" sqref="C126:C129">
      <formula1>$G$126:$G$129</formula1>
    </dataValidation>
    <dataValidation type="list" allowBlank="1" showInputMessage="1" showErrorMessage="1" sqref="C149:C153">
      <formula1>$G$149:$G$153</formula1>
    </dataValidation>
    <dataValidation type="list" allowBlank="1" showInputMessage="1" showErrorMessage="1" sqref="C163:C166">
      <formula1>$G$163:$G$166</formula1>
    </dataValidation>
    <dataValidation type="list" allowBlank="1" showInputMessage="1" showErrorMessage="1" sqref="C184">
      <formula1>$F$184:$F$187</formula1>
    </dataValidation>
    <dataValidation type="list" allowBlank="1" showInputMessage="1" showErrorMessage="1" sqref="C221">
      <formula1>$F$221:$F$224</formula1>
    </dataValidation>
    <dataValidation type="list" allowBlank="1" showInputMessage="1" showErrorMessage="1" sqref="C258">
      <formula1>$F$258:$F$261</formula1>
    </dataValidation>
    <dataValidation type="list" allowBlank="1" showInputMessage="1" showErrorMessage="1" sqref="C187:C191">
      <formula1>$G$187:$G$191</formula1>
    </dataValidation>
    <dataValidation type="list" allowBlank="1" showInputMessage="1" showErrorMessage="1" sqref="C201:C204">
      <formula1>$G$201:$G$204</formula1>
    </dataValidation>
    <dataValidation type="list" allowBlank="1" showInputMessage="1" showErrorMessage="1" sqref="C224:C228">
      <formula1>$G$224:$G$228</formula1>
    </dataValidation>
    <dataValidation type="list" allowBlank="1" showInputMessage="1" showErrorMessage="1" sqref="C238:C241">
      <formula1>$G$238:$G$241</formula1>
    </dataValidation>
    <dataValidation type="list" allowBlank="1" showInputMessage="1" showErrorMessage="1" sqref="C261:C265">
      <formula1>$G$261:$G$265</formula1>
    </dataValidation>
    <dataValidation type="list" allowBlank="1" showInputMessage="1" showErrorMessage="1" sqref="C275:C278">
      <formula1>$G$275:$G$278</formula1>
    </dataValidation>
  </dataValidations>
  <hyperlinks>
    <hyperlink ref="B4" location="'指定申請（入力）'!A8" display="付表7（その１）　共同生活援助事業所（グループホーム）の指定に係る記載事項"/>
    <hyperlink ref="B5" location="'指定申請（入力）'!A61" display="付表7（その２）　共同生活住居について"/>
    <hyperlink ref="B6" location="'指定申請（入力）'!A173" display="付表7（その３）　サテライト型住居について"/>
  </hyperlink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AP56"/>
  <sheetViews>
    <sheetView view="pageBreakPreview" zoomScale="85" zoomScaleNormal="85" zoomScaleSheetLayoutView="85" workbookViewId="0" topLeftCell="A4">
      <selection activeCell="B26" sqref="B26"/>
    </sheetView>
  </sheetViews>
  <sheetFormatPr defaultColWidth="9.00390625" defaultRowHeight="13.5"/>
  <cols>
    <col min="1" max="1" width="2.75390625" style="82" customWidth="1"/>
    <col min="2" max="30" width="3.00390625" style="82" customWidth="1"/>
    <col min="31" max="41" width="9.00390625" style="82" customWidth="1"/>
    <col min="42" max="16384" width="9.00390625" style="82" customWidth="1"/>
  </cols>
  <sheetData>
    <row r="1" spans="1:30" ht="24.75" customHeight="1">
      <c r="A1" s="292" t="s">
        <v>134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row>
    <row r="2" spans="1:30" ht="51.75" customHeight="1">
      <c r="A2" s="279" t="s">
        <v>135</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2:7" ht="16.5" customHeight="1">
      <c r="B3" s="127" t="s">
        <v>150</v>
      </c>
      <c r="C3" s="116"/>
      <c r="D3" s="116"/>
      <c r="E3" s="116"/>
      <c r="F3" s="116"/>
      <c r="G3" s="116"/>
    </row>
    <row r="4" spans="2:7" ht="7.5" customHeight="1" thickBot="1">
      <c r="B4" s="116"/>
      <c r="C4" s="116"/>
      <c r="D4" s="116"/>
      <c r="E4" s="116"/>
      <c r="F4" s="116"/>
      <c r="G4" s="116"/>
    </row>
    <row r="5" spans="19:30" ht="14.25" thickBot="1">
      <c r="S5" s="294" t="s">
        <v>0</v>
      </c>
      <c r="T5" s="295"/>
      <c r="U5" s="295"/>
      <c r="V5" s="295"/>
      <c r="W5" s="295"/>
      <c r="X5" s="296"/>
      <c r="Y5" s="297"/>
      <c r="Z5" s="298"/>
      <c r="AA5" s="298"/>
      <c r="AB5" s="298"/>
      <c r="AC5" s="298"/>
      <c r="AD5" s="299"/>
    </row>
    <row r="6" spans="19:30" s="104" customFormat="1" ht="7.5" customHeight="1">
      <c r="S6" s="117"/>
      <c r="T6" s="117"/>
      <c r="U6" s="117"/>
      <c r="V6" s="117"/>
      <c r="W6" s="117"/>
      <c r="X6" s="117"/>
      <c r="Y6" s="117"/>
      <c r="Z6" s="117"/>
      <c r="AA6" s="117"/>
      <c r="AB6" s="117"/>
      <c r="AC6" s="117"/>
      <c r="AD6" s="117"/>
    </row>
    <row r="7" spans="2:30" ht="16.5" customHeight="1">
      <c r="B7" s="300" t="s">
        <v>136</v>
      </c>
      <c r="C7" s="301"/>
      <c r="D7" s="306" t="s">
        <v>32</v>
      </c>
      <c r="E7" s="306"/>
      <c r="F7" s="306"/>
      <c r="G7" s="306"/>
      <c r="H7" s="306"/>
      <c r="I7" s="307">
        <f>'指定申請（入力）'!C11&amp;""</f>
      </c>
      <c r="J7" s="307"/>
      <c r="K7" s="307"/>
      <c r="L7" s="307"/>
      <c r="M7" s="307"/>
      <c r="N7" s="307"/>
      <c r="O7" s="307"/>
      <c r="P7" s="307"/>
      <c r="Q7" s="307"/>
      <c r="R7" s="307"/>
      <c r="S7" s="307"/>
      <c r="T7" s="307"/>
      <c r="U7" s="307"/>
      <c r="V7" s="307"/>
      <c r="W7" s="307"/>
      <c r="X7" s="307"/>
      <c r="Y7" s="307"/>
      <c r="Z7" s="307"/>
      <c r="AA7" s="307"/>
      <c r="AB7" s="307"/>
      <c r="AC7" s="307"/>
      <c r="AD7" s="307"/>
    </row>
    <row r="8" spans="2:30" ht="16.5" customHeight="1">
      <c r="B8" s="302"/>
      <c r="C8" s="303"/>
      <c r="D8" s="308" t="s">
        <v>1</v>
      </c>
      <c r="E8" s="308"/>
      <c r="F8" s="308"/>
      <c r="G8" s="308"/>
      <c r="H8" s="308"/>
      <c r="I8" s="316">
        <f>'指定申請（入力）'!C10&amp;""</f>
      </c>
      <c r="J8" s="316"/>
      <c r="K8" s="316"/>
      <c r="L8" s="316"/>
      <c r="M8" s="316"/>
      <c r="N8" s="316"/>
      <c r="O8" s="316"/>
      <c r="P8" s="316"/>
      <c r="Q8" s="316"/>
      <c r="R8" s="316"/>
      <c r="S8" s="316"/>
      <c r="T8" s="316"/>
      <c r="U8" s="316"/>
      <c r="V8" s="316"/>
      <c r="W8" s="316"/>
      <c r="X8" s="316"/>
      <c r="Y8" s="316"/>
      <c r="Z8" s="316"/>
      <c r="AA8" s="316"/>
      <c r="AB8" s="316"/>
      <c r="AC8" s="316"/>
      <c r="AD8" s="316"/>
    </row>
    <row r="9" spans="2:30" ht="16.5" customHeight="1">
      <c r="B9" s="302"/>
      <c r="C9" s="303"/>
      <c r="D9" s="314" t="s">
        <v>2</v>
      </c>
      <c r="E9" s="314"/>
      <c r="F9" s="314"/>
      <c r="G9" s="314"/>
      <c r="H9" s="314"/>
      <c r="I9" s="118" t="s">
        <v>137</v>
      </c>
      <c r="J9" s="309">
        <f>IF('指定申請（入力）'!C12,'指定申請（入力）'!C12,"")</f>
      </c>
      <c r="K9" s="309"/>
      <c r="L9" s="309"/>
      <c r="M9" s="309"/>
      <c r="N9" s="309"/>
      <c r="O9" s="309"/>
      <c r="P9" s="309"/>
      <c r="Q9" s="309"/>
      <c r="R9" s="309"/>
      <c r="S9" s="309"/>
      <c r="T9" s="309"/>
      <c r="U9" s="309"/>
      <c r="V9" s="309"/>
      <c r="W9" s="309"/>
      <c r="X9" s="309"/>
      <c r="Y9" s="309"/>
      <c r="Z9" s="309"/>
      <c r="AA9" s="309"/>
      <c r="AB9" s="309"/>
      <c r="AC9" s="309"/>
      <c r="AD9" s="310"/>
    </row>
    <row r="10" spans="2:30" ht="16.5" customHeight="1">
      <c r="B10" s="302"/>
      <c r="C10" s="303"/>
      <c r="D10" s="314"/>
      <c r="E10" s="314"/>
      <c r="F10" s="314"/>
      <c r="G10" s="314"/>
      <c r="H10" s="314"/>
      <c r="I10" s="311">
        <f>'指定申請（入力）'!C13&amp;""</f>
      </c>
      <c r="J10" s="312"/>
      <c r="K10" s="312"/>
      <c r="L10" s="312"/>
      <c r="M10" s="312"/>
      <c r="N10" s="312"/>
      <c r="O10" s="312"/>
      <c r="P10" s="312"/>
      <c r="Q10" s="312"/>
      <c r="R10" s="312"/>
      <c r="S10" s="312"/>
      <c r="T10" s="312"/>
      <c r="U10" s="312"/>
      <c r="V10" s="312"/>
      <c r="W10" s="312"/>
      <c r="X10" s="312"/>
      <c r="Y10" s="312"/>
      <c r="Z10" s="312"/>
      <c r="AA10" s="312"/>
      <c r="AB10" s="312"/>
      <c r="AC10" s="312"/>
      <c r="AD10" s="313"/>
    </row>
    <row r="11" spans="2:30" ht="16.5" customHeight="1">
      <c r="B11" s="304"/>
      <c r="C11" s="305"/>
      <c r="D11" s="314" t="s">
        <v>7</v>
      </c>
      <c r="E11" s="314"/>
      <c r="F11" s="314"/>
      <c r="G11" s="314"/>
      <c r="H11" s="314"/>
      <c r="I11" s="315">
        <f>'指定申請（入力）'!C14&amp;""</f>
      </c>
      <c r="J11" s="315"/>
      <c r="K11" s="315"/>
      <c r="L11" s="315"/>
      <c r="M11" s="315"/>
      <c r="N11" s="315"/>
      <c r="O11" s="315"/>
      <c r="P11" s="315"/>
      <c r="Q11" s="314" t="s">
        <v>8</v>
      </c>
      <c r="R11" s="314"/>
      <c r="S11" s="314"/>
      <c r="T11" s="314"/>
      <c r="U11" s="314"/>
      <c r="V11" s="315">
        <f>'指定申請（入力）'!C15&amp;""</f>
      </c>
      <c r="W11" s="315"/>
      <c r="X11" s="315"/>
      <c r="Y11" s="315"/>
      <c r="Z11" s="315"/>
      <c r="AA11" s="315"/>
      <c r="AB11" s="315"/>
      <c r="AC11" s="315"/>
      <c r="AD11" s="315"/>
    </row>
    <row r="12" spans="2:30" ht="16.5" customHeight="1">
      <c r="B12" s="423" t="s">
        <v>151</v>
      </c>
      <c r="C12" s="424"/>
      <c r="D12" s="424"/>
      <c r="E12" s="424"/>
      <c r="F12" s="424"/>
      <c r="G12" s="424"/>
      <c r="H12" s="425"/>
      <c r="I12" s="419" t="str">
        <f>IF('指定申請（入力）'!L16=0,"介護サービス包括型",IF('指定申請（入力）'!K16&lt;&gt;"","介護サービス包括型",""))</f>
        <v>介護サービス包括型</v>
      </c>
      <c r="J12" s="420"/>
      <c r="K12" s="420"/>
      <c r="L12" s="420"/>
      <c r="M12" s="420"/>
      <c r="N12" s="420"/>
      <c r="O12" s="420"/>
      <c r="P12" s="421"/>
      <c r="Q12" s="378" t="s">
        <v>155</v>
      </c>
      <c r="R12" s="422"/>
      <c r="S12" s="422"/>
      <c r="T12" s="422"/>
      <c r="U12" s="422"/>
      <c r="V12" s="422"/>
      <c r="W12" s="422"/>
      <c r="X12" s="422"/>
      <c r="Y12" s="441" t="str">
        <f>IF(I12&lt;&gt;"",IF('指定申請（入力）'!C19="","有　・　無",'指定申請（入力）'!C19),"")</f>
        <v>有　・　無</v>
      </c>
      <c r="Z12" s="439"/>
      <c r="AA12" s="439"/>
      <c r="AB12" s="439" t="str">
        <f>IF(I12&lt;&gt;"",IF('指定申請（入力）'!C20="","(月　　　時間)",'指定申請（入力）'!C20),"")</f>
        <v>(月　　　時間)</v>
      </c>
      <c r="AC12" s="439"/>
      <c r="AD12" s="439"/>
    </row>
    <row r="13" spans="2:30" ht="16.5" customHeight="1">
      <c r="B13" s="426"/>
      <c r="C13" s="427"/>
      <c r="D13" s="427"/>
      <c r="E13" s="427"/>
      <c r="F13" s="427"/>
      <c r="G13" s="427"/>
      <c r="H13" s="428"/>
      <c r="I13" s="419" t="str">
        <f>IF('指定申請（入力）'!L16=0,"日中サービス支援型",IF('指定申請（入力）'!K17&lt;&gt;"","日中サービス支援型",""))</f>
        <v>日中サービス支援型</v>
      </c>
      <c r="J13" s="420"/>
      <c r="K13" s="420"/>
      <c r="L13" s="420"/>
      <c r="M13" s="420"/>
      <c r="N13" s="420"/>
      <c r="O13" s="420"/>
      <c r="P13" s="421"/>
      <c r="Q13" s="378" t="s">
        <v>155</v>
      </c>
      <c r="R13" s="422"/>
      <c r="S13" s="422"/>
      <c r="T13" s="422"/>
      <c r="U13" s="422"/>
      <c r="V13" s="422"/>
      <c r="W13" s="422"/>
      <c r="X13" s="422"/>
      <c r="Y13" s="441" t="str">
        <f>IF(I13&lt;&gt;"",IF('指定申請（入力）'!C21="","有　・　無",'指定申請（入力）'!C21),"")</f>
        <v>有　・　無</v>
      </c>
      <c r="Z13" s="439"/>
      <c r="AA13" s="439"/>
      <c r="AB13" s="440" t="str">
        <f>IF(I13&lt;&gt;"",IF('指定申請（入力）'!C22="","(月　　　時間)",'指定申請（入力）'!C22),"")</f>
        <v>(月　　　時間)</v>
      </c>
      <c r="AC13" s="440"/>
      <c r="AD13" s="440"/>
    </row>
    <row r="14" spans="2:30" ht="16.5" customHeight="1">
      <c r="B14" s="426"/>
      <c r="C14" s="427"/>
      <c r="D14" s="427"/>
      <c r="E14" s="427"/>
      <c r="F14" s="427"/>
      <c r="G14" s="427"/>
      <c r="H14" s="428"/>
      <c r="I14" s="432" t="str">
        <f>IF('指定申請（入力）'!L16=0,"外部サービス利用型",IF('指定申請（入力）'!K18&lt;&gt;"","外部サービス利用型",""))</f>
        <v>外部サービス利用型</v>
      </c>
      <c r="J14" s="433"/>
      <c r="K14" s="433"/>
      <c r="L14" s="433"/>
      <c r="M14" s="433"/>
      <c r="N14" s="433"/>
      <c r="O14" s="433"/>
      <c r="P14" s="434"/>
      <c r="Q14" s="442" t="s">
        <v>63</v>
      </c>
      <c r="R14" s="443"/>
      <c r="S14" s="443"/>
      <c r="T14" s="443"/>
      <c r="U14" s="443"/>
      <c r="V14" s="443"/>
      <c r="W14" s="443"/>
      <c r="X14" s="443"/>
      <c r="Y14" s="443"/>
      <c r="Z14" s="443"/>
      <c r="AA14" s="444"/>
      <c r="AB14" s="315" t="s">
        <v>54</v>
      </c>
      <c r="AC14" s="315"/>
      <c r="AD14" s="315"/>
    </row>
    <row r="15" spans="2:30" ht="16.5" customHeight="1">
      <c r="B15" s="429"/>
      <c r="C15" s="430"/>
      <c r="D15" s="430"/>
      <c r="E15" s="430"/>
      <c r="F15" s="430"/>
      <c r="G15" s="430"/>
      <c r="H15" s="431"/>
      <c r="I15" s="435"/>
      <c r="J15" s="436"/>
      <c r="K15" s="436"/>
      <c r="L15" s="436"/>
      <c r="M15" s="436"/>
      <c r="N15" s="436"/>
      <c r="O15" s="436"/>
      <c r="P15" s="437"/>
      <c r="Q15" s="445"/>
      <c r="R15" s="446"/>
      <c r="S15" s="446"/>
      <c r="T15" s="446"/>
      <c r="U15" s="446"/>
      <c r="V15" s="446"/>
      <c r="W15" s="446"/>
      <c r="X15" s="446"/>
      <c r="Y15" s="446"/>
      <c r="Z15" s="446"/>
      <c r="AA15" s="447"/>
      <c r="AB15" s="315"/>
      <c r="AC15" s="315"/>
      <c r="AD15" s="315"/>
    </row>
    <row r="16" spans="2:30" ht="16.5" customHeight="1">
      <c r="B16" s="286" t="s">
        <v>156</v>
      </c>
      <c r="C16" s="287"/>
      <c r="D16" s="287"/>
      <c r="E16" s="287"/>
      <c r="F16" s="287"/>
      <c r="G16" s="287"/>
      <c r="H16" s="287"/>
      <c r="I16" s="287"/>
      <c r="J16" s="287"/>
      <c r="K16" s="287"/>
      <c r="L16" s="287"/>
      <c r="M16" s="287"/>
      <c r="N16" s="287"/>
      <c r="O16" s="287"/>
      <c r="P16" s="288"/>
      <c r="Q16" s="289" t="str">
        <f>IF('指定申請（入力）'!C23="","第　　　条 第　　　項 第　　　号",'指定申請（入力）'!C23)</f>
        <v>第　　　条 第　　　項 第　　　号</v>
      </c>
      <c r="R16" s="290"/>
      <c r="S16" s="290"/>
      <c r="T16" s="290"/>
      <c r="U16" s="290"/>
      <c r="V16" s="290"/>
      <c r="W16" s="290"/>
      <c r="X16" s="290"/>
      <c r="Y16" s="290"/>
      <c r="Z16" s="290"/>
      <c r="AA16" s="290"/>
      <c r="AB16" s="290"/>
      <c r="AC16" s="290"/>
      <c r="AD16" s="291"/>
    </row>
    <row r="17" spans="2:30" ht="16.5" customHeight="1">
      <c r="B17" s="300" t="s">
        <v>138</v>
      </c>
      <c r="C17" s="301"/>
      <c r="D17" s="317" t="s">
        <v>32</v>
      </c>
      <c r="E17" s="317"/>
      <c r="F17" s="317"/>
      <c r="G17" s="317"/>
      <c r="H17" s="317"/>
      <c r="I17" s="318">
        <f>'指定申請（入力）'!C24&amp;""</f>
      </c>
      <c r="J17" s="319"/>
      <c r="K17" s="319"/>
      <c r="L17" s="319"/>
      <c r="M17" s="319"/>
      <c r="N17" s="319"/>
      <c r="O17" s="319"/>
      <c r="P17" s="320"/>
      <c r="Q17" s="321" t="s">
        <v>127</v>
      </c>
      <c r="R17" s="322"/>
      <c r="S17" s="323"/>
      <c r="T17" s="119" t="s">
        <v>137</v>
      </c>
      <c r="U17" s="309">
        <f>IF('指定申請（入力）'!C26,'指定申請（入力）'!C26,"")</f>
      </c>
      <c r="V17" s="309"/>
      <c r="W17" s="309"/>
      <c r="X17" s="309"/>
      <c r="Y17" s="309"/>
      <c r="Z17" s="309"/>
      <c r="AA17" s="309"/>
      <c r="AB17" s="309"/>
      <c r="AC17" s="309"/>
      <c r="AD17" s="309"/>
    </row>
    <row r="18" spans="2:30" ht="16.5" customHeight="1">
      <c r="B18" s="302"/>
      <c r="C18" s="303"/>
      <c r="D18" s="327" t="s">
        <v>139</v>
      </c>
      <c r="E18" s="327"/>
      <c r="F18" s="327"/>
      <c r="G18" s="327"/>
      <c r="H18" s="327"/>
      <c r="I18" s="328">
        <f>'指定申請（入力）'!C25&amp;""</f>
      </c>
      <c r="J18" s="329"/>
      <c r="K18" s="329"/>
      <c r="L18" s="329"/>
      <c r="M18" s="329"/>
      <c r="N18" s="329"/>
      <c r="O18" s="329"/>
      <c r="P18" s="330"/>
      <c r="Q18" s="324"/>
      <c r="R18" s="325"/>
      <c r="S18" s="326"/>
      <c r="T18" s="331">
        <f>'指定申請（入力）'!C27&amp;""</f>
      </c>
      <c r="U18" s="332"/>
      <c r="V18" s="332"/>
      <c r="W18" s="332"/>
      <c r="X18" s="332"/>
      <c r="Y18" s="332"/>
      <c r="Z18" s="332"/>
      <c r="AA18" s="332"/>
      <c r="AB18" s="332"/>
      <c r="AC18" s="332"/>
      <c r="AD18" s="332"/>
    </row>
    <row r="19" spans="2:30" ht="16.5" customHeight="1">
      <c r="B19" s="302"/>
      <c r="C19" s="303"/>
      <c r="D19" s="333" t="s">
        <v>157</v>
      </c>
      <c r="E19" s="325"/>
      <c r="F19" s="325"/>
      <c r="G19" s="325"/>
      <c r="H19" s="325"/>
      <c r="I19" s="325"/>
      <c r="J19" s="325"/>
      <c r="K19" s="325"/>
      <c r="L19" s="325"/>
      <c r="M19" s="325"/>
      <c r="N19" s="325"/>
      <c r="O19" s="325"/>
      <c r="P19" s="326"/>
      <c r="Q19" s="334">
        <f>'指定申請（入力）'!C28&amp;""</f>
      </c>
      <c r="R19" s="335"/>
      <c r="S19" s="335"/>
      <c r="T19" s="335"/>
      <c r="U19" s="335"/>
      <c r="V19" s="335"/>
      <c r="W19" s="335"/>
      <c r="X19" s="335"/>
      <c r="Y19" s="335"/>
      <c r="Z19" s="335"/>
      <c r="AA19" s="335"/>
      <c r="AB19" s="335"/>
      <c r="AC19" s="335"/>
      <c r="AD19" s="336"/>
    </row>
    <row r="20" spans="2:30" ht="16.5" customHeight="1">
      <c r="B20" s="302"/>
      <c r="C20" s="303"/>
      <c r="D20" s="337" t="s">
        <v>158</v>
      </c>
      <c r="E20" s="338"/>
      <c r="F20" s="338"/>
      <c r="G20" s="338"/>
      <c r="H20" s="338"/>
      <c r="I20" s="338"/>
      <c r="J20" s="338"/>
      <c r="K20" s="339"/>
      <c r="L20" s="345" t="s">
        <v>140</v>
      </c>
      <c r="M20" s="346"/>
      <c r="N20" s="346"/>
      <c r="O20" s="346"/>
      <c r="P20" s="347"/>
      <c r="Q20" s="334">
        <f>'指定申請（入力）'!C29&amp;""</f>
      </c>
      <c r="R20" s="335"/>
      <c r="S20" s="335"/>
      <c r="T20" s="335"/>
      <c r="U20" s="335"/>
      <c r="V20" s="335"/>
      <c r="W20" s="335"/>
      <c r="X20" s="335"/>
      <c r="Y20" s="335"/>
      <c r="Z20" s="335"/>
      <c r="AA20" s="335"/>
      <c r="AB20" s="335"/>
      <c r="AC20" s="335"/>
      <c r="AD20" s="336"/>
    </row>
    <row r="21" spans="2:30" s="120" customFormat="1" ht="16.5" customHeight="1">
      <c r="B21" s="302"/>
      <c r="C21" s="303"/>
      <c r="D21" s="340"/>
      <c r="E21" s="341"/>
      <c r="F21" s="341"/>
      <c r="G21" s="341"/>
      <c r="H21" s="341"/>
      <c r="I21" s="341"/>
      <c r="J21" s="341"/>
      <c r="K21" s="342"/>
      <c r="L21" s="337" t="s">
        <v>141</v>
      </c>
      <c r="M21" s="338"/>
      <c r="N21" s="338"/>
      <c r="O21" s="338"/>
      <c r="P21" s="339"/>
      <c r="Q21" s="353">
        <f>'指定申請（入力）'!C30&amp;""</f>
      </c>
      <c r="R21" s="354"/>
      <c r="S21" s="354"/>
      <c r="T21" s="354"/>
      <c r="U21" s="354"/>
      <c r="V21" s="354"/>
      <c r="W21" s="354"/>
      <c r="X21" s="354"/>
      <c r="Y21" s="354"/>
      <c r="Z21" s="354"/>
      <c r="AA21" s="354"/>
      <c r="AB21" s="354"/>
      <c r="AC21" s="354"/>
      <c r="AD21" s="355"/>
    </row>
    <row r="22" spans="2:30" s="120" customFormat="1" ht="16.5" customHeight="1">
      <c r="B22" s="304"/>
      <c r="C22" s="305"/>
      <c r="D22" s="343"/>
      <c r="E22" s="344"/>
      <c r="F22" s="344"/>
      <c r="G22" s="344"/>
      <c r="H22" s="344"/>
      <c r="I22" s="341"/>
      <c r="J22" s="341"/>
      <c r="K22" s="342"/>
      <c r="L22" s="340"/>
      <c r="M22" s="341"/>
      <c r="N22" s="341"/>
      <c r="O22" s="341"/>
      <c r="P22" s="342"/>
      <c r="Q22" s="356">
        <f>'指定申請（入力）'!C31&amp;""</f>
      </c>
      <c r="R22" s="357"/>
      <c r="S22" s="357"/>
      <c r="T22" s="357"/>
      <c r="U22" s="357"/>
      <c r="V22" s="357"/>
      <c r="W22" s="357"/>
      <c r="X22" s="357"/>
      <c r="Y22" s="357"/>
      <c r="Z22" s="357"/>
      <c r="AA22" s="357"/>
      <c r="AB22" s="357"/>
      <c r="AC22" s="357"/>
      <c r="AD22" s="358"/>
    </row>
    <row r="23" spans="2:30" s="120" customFormat="1" ht="16.5" customHeight="1">
      <c r="B23" s="378" t="s">
        <v>159</v>
      </c>
      <c r="C23" s="422"/>
      <c r="D23" s="422"/>
      <c r="E23" s="422"/>
      <c r="F23" s="422"/>
      <c r="G23" s="422"/>
      <c r="H23" s="422"/>
      <c r="I23" s="422"/>
      <c r="J23" s="448">
        <f>'指定申請（入力）'!C32&amp;""</f>
      </c>
      <c r="K23" s="448"/>
      <c r="L23" s="448"/>
      <c r="M23" s="131" t="s">
        <v>161</v>
      </c>
      <c r="N23" s="130"/>
      <c r="O23" s="346" t="s">
        <v>160</v>
      </c>
      <c r="P23" s="346"/>
      <c r="Q23" s="346"/>
      <c r="R23" s="346"/>
      <c r="S23" s="346"/>
      <c r="T23" s="346"/>
      <c r="U23" s="346"/>
      <c r="V23" s="346"/>
      <c r="W23" s="346"/>
      <c r="X23" s="346"/>
      <c r="Y23" s="346"/>
      <c r="Z23" s="346"/>
      <c r="AA23" s="346"/>
      <c r="AB23" s="346"/>
      <c r="AC23" s="346"/>
      <c r="AD23" s="347"/>
    </row>
    <row r="24" spans="2:42" ht="16.5" customHeight="1">
      <c r="B24" s="726" t="s">
        <v>313</v>
      </c>
      <c r="C24" s="359"/>
      <c r="D24" s="359"/>
      <c r="E24" s="360"/>
      <c r="F24" s="374" t="s">
        <v>32</v>
      </c>
      <c r="G24" s="375"/>
      <c r="H24" s="375"/>
      <c r="I24" s="375"/>
      <c r="J24" s="353">
        <f>'指定申請（入力）'!C34&amp;""</f>
      </c>
      <c r="K24" s="354"/>
      <c r="L24" s="354"/>
      <c r="M24" s="354"/>
      <c r="N24" s="354"/>
      <c r="O24" s="354"/>
      <c r="P24" s="355"/>
      <c r="Q24" s="364" t="s">
        <v>127</v>
      </c>
      <c r="R24" s="365"/>
      <c r="S24" s="366"/>
      <c r="T24" s="129" t="s">
        <v>137</v>
      </c>
      <c r="U24" s="370">
        <f>IF('指定申請（入力）'!C35,'指定申請（入力）'!C35,"")</f>
      </c>
      <c r="V24" s="370"/>
      <c r="W24" s="370"/>
      <c r="X24" s="370"/>
      <c r="Y24" s="370"/>
      <c r="Z24" s="370"/>
      <c r="AA24" s="370"/>
      <c r="AB24" s="370"/>
      <c r="AC24" s="370"/>
      <c r="AD24" s="371"/>
      <c r="AL24" s="120"/>
      <c r="AM24" s="120"/>
      <c r="AN24" s="120"/>
      <c r="AO24" s="120"/>
      <c r="AP24" s="120"/>
    </row>
    <row r="25" spans="2:42" ht="16.5" customHeight="1">
      <c r="B25" s="361"/>
      <c r="C25" s="362"/>
      <c r="D25" s="362"/>
      <c r="E25" s="363"/>
      <c r="F25" s="348" t="s">
        <v>139</v>
      </c>
      <c r="G25" s="349"/>
      <c r="H25" s="349"/>
      <c r="I25" s="349"/>
      <c r="J25" s="350">
        <f>'指定申請（入力）'!C33&amp;""</f>
      </c>
      <c r="K25" s="351"/>
      <c r="L25" s="351"/>
      <c r="M25" s="351"/>
      <c r="N25" s="351"/>
      <c r="O25" s="351"/>
      <c r="P25" s="352"/>
      <c r="Q25" s="367"/>
      <c r="R25" s="368"/>
      <c r="S25" s="369"/>
      <c r="T25" s="121"/>
      <c r="U25" s="372">
        <f>'指定申請（入力）'!C36&amp;""</f>
      </c>
      <c r="V25" s="372"/>
      <c r="W25" s="372"/>
      <c r="X25" s="372"/>
      <c r="Y25" s="372"/>
      <c r="Z25" s="372"/>
      <c r="AA25" s="372"/>
      <c r="AB25" s="372"/>
      <c r="AC25" s="372"/>
      <c r="AD25" s="373"/>
      <c r="AL25" s="120"/>
      <c r="AM25" s="120"/>
      <c r="AN25" s="120"/>
      <c r="AO25" s="120"/>
      <c r="AP25" s="120"/>
    </row>
    <row r="26" spans="2:42" ht="16.5" customHeight="1">
      <c r="B26" s="123"/>
      <c r="C26" s="124"/>
      <c r="D26" s="322" t="s">
        <v>15</v>
      </c>
      <c r="E26" s="322"/>
      <c r="F26" s="322"/>
      <c r="G26" s="322"/>
      <c r="H26" s="322"/>
      <c r="I26" s="322"/>
      <c r="J26" s="378" t="s">
        <v>162</v>
      </c>
      <c r="K26" s="379"/>
      <c r="L26" s="379"/>
      <c r="M26" s="379"/>
      <c r="N26" s="379"/>
      <c r="O26" s="379"/>
      <c r="P26" s="380"/>
      <c r="Q26" s="381" t="s">
        <v>163</v>
      </c>
      <c r="R26" s="382"/>
      <c r="S26" s="382"/>
      <c r="T26" s="382"/>
      <c r="U26" s="382"/>
      <c r="V26" s="382"/>
      <c r="W26" s="383"/>
      <c r="X26" s="381" t="s">
        <v>164</v>
      </c>
      <c r="Y26" s="382"/>
      <c r="Z26" s="382"/>
      <c r="AA26" s="382"/>
      <c r="AB26" s="382"/>
      <c r="AC26" s="382"/>
      <c r="AD26" s="383"/>
      <c r="AE26" s="125"/>
      <c r="AL26" s="120"/>
      <c r="AM26" s="120"/>
      <c r="AN26" s="120"/>
      <c r="AO26" s="120"/>
      <c r="AP26" s="120"/>
    </row>
    <row r="27" spans="2:42" ht="16.5" customHeight="1">
      <c r="B27" s="123"/>
      <c r="C27" s="124"/>
      <c r="D27" s="325"/>
      <c r="E27" s="325"/>
      <c r="F27" s="325"/>
      <c r="G27" s="325"/>
      <c r="H27" s="325"/>
      <c r="I27" s="325"/>
      <c r="J27" s="376" t="s">
        <v>142</v>
      </c>
      <c r="K27" s="376"/>
      <c r="L27" s="376"/>
      <c r="M27" s="384" t="s">
        <v>165</v>
      </c>
      <c r="N27" s="376"/>
      <c r="O27" s="376"/>
      <c r="P27" s="376"/>
      <c r="Q27" s="376" t="s">
        <v>142</v>
      </c>
      <c r="R27" s="376"/>
      <c r="S27" s="376"/>
      <c r="T27" s="384" t="s">
        <v>165</v>
      </c>
      <c r="U27" s="376"/>
      <c r="V27" s="376"/>
      <c r="W27" s="376"/>
      <c r="X27" s="376" t="s">
        <v>142</v>
      </c>
      <c r="Y27" s="376"/>
      <c r="Z27" s="376"/>
      <c r="AA27" s="384" t="s">
        <v>165</v>
      </c>
      <c r="AB27" s="376"/>
      <c r="AC27" s="376"/>
      <c r="AD27" s="376"/>
      <c r="AE27" s="125"/>
      <c r="AL27" s="120"/>
      <c r="AM27" s="120"/>
      <c r="AN27" s="120"/>
      <c r="AO27" s="120"/>
      <c r="AP27" s="120"/>
    </row>
    <row r="28" spans="2:42" ht="16.5" customHeight="1">
      <c r="B28" s="123"/>
      <c r="C28" s="124"/>
      <c r="D28" s="314" t="s">
        <v>143</v>
      </c>
      <c r="E28" s="314"/>
      <c r="F28" s="314"/>
      <c r="G28" s="392" t="s">
        <v>144</v>
      </c>
      <c r="H28" s="379"/>
      <c r="I28" s="380"/>
      <c r="J28" s="376">
        <f>'指定申請（入力）'!C37&amp;""</f>
      </c>
      <c r="K28" s="376"/>
      <c r="L28" s="376"/>
      <c r="M28" s="376">
        <f>'指定申請（入力）'!C39&amp;""</f>
      </c>
      <c r="N28" s="376"/>
      <c r="O28" s="376"/>
      <c r="P28" s="376"/>
      <c r="Q28" s="376">
        <f>'指定申請（入力）'!C41&amp;""</f>
      </c>
      <c r="R28" s="376"/>
      <c r="S28" s="376"/>
      <c r="T28" s="376">
        <f>'指定申請（入力）'!C43&amp;""</f>
      </c>
      <c r="U28" s="376"/>
      <c r="V28" s="376"/>
      <c r="W28" s="376"/>
      <c r="X28" s="376">
        <f>'指定申請（入力）'!C46&amp;""</f>
      </c>
      <c r="Y28" s="376"/>
      <c r="Z28" s="376"/>
      <c r="AA28" s="376">
        <f>'指定申請（入力）'!C48&amp;""</f>
      </c>
      <c r="AB28" s="376"/>
      <c r="AC28" s="376"/>
      <c r="AD28" s="376"/>
      <c r="AE28" s="125"/>
      <c r="AL28" s="120"/>
      <c r="AM28" s="120"/>
      <c r="AN28" s="120"/>
      <c r="AO28" s="120"/>
      <c r="AP28" s="120"/>
    </row>
    <row r="29" spans="2:42" ht="16.5" customHeight="1">
      <c r="B29" s="123"/>
      <c r="C29" s="124"/>
      <c r="D29" s="314"/>
      <c r="E29" s="314"/>
      <c r="F29" s="314"/>
      <c r="G29" s="392" t="s">
        <v>145</v>
      </c>
      <c r="H29" s="379"/>
      <c r="I29" s="380"/>
      <c r="J29" s="376">
        <f>'指定申請（入力）'!C38&amp;""</f>
      </c>
      <c r="K29" s="376"/>
      <c r="L29" s="376"/>
      <c r="M29" s="376">
        <f>'指定申請（入力）'!C40&amp;""</f>
      </c>
      <c r="N29" s="376"/>
      <c r="O29" s="376"/>
      <c r="P29" s="376"/>
      <c r="Q29" s="377">
        <f>'指定申請（入力）'!C42&amp;""</f>
      </c>
      <c r="R29" s="377"/>
      <c r="S29" s="377"/>
      <c r="T29" s="376">
        <f>'指定申請（入力）'!C44&amp;""</f>
      </c>
      <c r="U29" s="376"/>
      <c r="V29" s="376"/>
      <c r="W29" s="376"/>
      <c r="X29" s="376">
        <f>'指定申請（入力）'!C47&amp;""</f>
      </c>
      <c r="Y29" s="376"/>
      <c r="Z29" s="376"/>
      <c r="AA29" s="376">
        <f>'指定申請（入力）'!C49&amp;""</f>
      </c>
      <c r="AB29" s="376"/>
      <c r="AC29" s="376"/>
      <c r="AD29" s="376"/>
      <c r="AE29" s="125"/>
      <c r="AL29" s="120"/>
      <c r="AM29" s="120"/>
      <c r="AN29" s="120"/>
      <c r="AO29" s="120"/>
      <c r="AP29" s="120"/>
    </row>
    <row r="30" spans="2:42" ht="16.5" customHeight="1">
      <c r="B30" s="123"/>
      <c r="C30" s="124"/>
      <c r="D30" s="392" t="s">
        <v>146</v>
      </c>
      <c r="E30" s="379"/>
      <c r="F30" s="379"/>
      <c r="G30" s="379"/>
      <c r="H30" s="379"/>
      <c r="I30" s="380"/>
      <c r="J30" s="393"/>
      <c r="K30" s="394"/>
      <c r="L30" s="394"/>
      <c r="M30" s="394"/>
      <c r="N30" s="394"/>
      <c r="O30" s="394"/>
      <c r="P30" s="395"/>
      <c r="Q30" s="396">
        <f>'指定申請（入力）'!C45&amp;""</f>
      </c>
      <c r="R30" s="396"/>
      <c r="S30" s="396"/>
      <c r="T30" s="396"/>
      <c r="U30" s="396"/>
      <c r="V30" s="396"/>
      <c r="W30" s="396"/>
      <c r="X30" s="396">
        <f>'指定申請（入力）'!C50&amp;""</f>
      </c>
      <c r="Y30" s="396"/>
      <c r="Z30" s="396"/>
      <c r="AA30" s="396"/>
      <c r="AB30" s="396"/>
      <c r="AC30" s="396"/>
      <c r="AD30" s="396"/>
      <c r="AE30" s="125"/>
      <c r="AL30" s="120"/>
      <c r="AM30" s="120"/>
      <c r="AN30" s="120"/>
      <c r="AO30" s="120"/>
      <c r="AP30" s="120"/>
    </row>
    <row r="31" spans="2:42" ht="16.5" customHeight="1">
      <c r="B31" s="126"/>
      <c r="C31" s="122"/>
      <c r="D31" s="392" t="s">
        <v>147</v>
      </c>
      <c r="E31" s="379"/>
      <c r="F31" s="379"/>
      <c r="G31" s="379"/>
      <c r="H31" s="379"/>
      <c r="I31" s="380"/>
      <c r="J31" s="397"/>
      <c r="K31" s="398"/>
      <c r="L31" s="398"/>
      <c r="M31" s="398"/>
      <c r="N31" s="398"/>
      <c r="O31" s="398"/>
      <c r="P31" s="399"/>
      <c r="Q31" s="403"/>
      <c r="R31" s="403"/>
      <c r="S31" s="403"/>
      <c r="T31" s="403"/>
      <c r="U31" s="403"/>
      <c r="V31" s="403"/>
      <c r="W31" s="403"/>
      <c r="X31" s="403"/>
      <c r="Y31" s="403"/>
      <c r="Z31" s="403"/>
      <c r="AA31" s="403"/>
      <c r="AB31" s="403"/>
      <c r="AC31" s="403"/>
      <c r="AD31" s="403"/>
      <c r="AE31" s="125"/>
      <c r="AL31" s="120"/>
      <c r="AM31" s="120"/>
      <c r="AN31" s="120"/>
      <c r="AO31" s="120"/>
      <c r="AP31" s="120"/>
    </row>
    <row r="32" spans="2:30" ht="16.5" customHeight="1">
      <c r="B32" s="449" t="s">
        <v>166</v>
      </c>
      <c r="C32" s="450"/>
      <c r="D32" s="450"/>
      <c r="E32" s="450"/>
      <c r="F32" s="450"/>
      <c r="G32" s="450"/>
      <c r="H32" s="450"/>
      <c r="I32" s="451"/>
      <c r="J32" s="452" t="s">
        <v>167</v>
      </c>
      <c r="K32" s="453"/>
      <c r="L32" s="453"/>
      <c r="M32" s="453"/>
      <c r="N32" s="453"/>
      <c r="O32" s="453"/>
      <c r="P32" s="454"/>
      <c r="Q32" s="386">
        <f>'指定申請（入力）'!C51&amp;""</f>
      </c>
      <c r="R32" s="386"/>
      <c r="S32" s="386"/>
      <c r="T32" s="386"/>
      <c r="U32" s="386"/>
      <c r="V32" s="386"/>
      <c r="W32" s="386"/>
      <c r="X32" s="386"/>
      <c r="Y32" s="386"/>
      <c r="Z32" s="386"/>
      <c r="AA32" s="386"/>
      <c r="AB32" s="386"/>
      <c r="AC32" s="386"/>
      <c r="AD32" s="387"/>
    </row>
    <row r="33" spans="2:30" ht="16.5" customHeight="1">
      <c r="B33" s="331"/>
      <c r="C33" s="332"/>
      <c r="D33" s="332"/>
      <c r="E33" s="332"/>
      <c r="F33" s="332"/>
      <c r="G33" s="332"/>
      <c r="H33" s="332"/>
      <c r="I33" s="406"/>
      <c r="J33" s="452" t="s">
        <v>168</v>
      </c>
      <c r="K33" s="453"/>
      <c r="L33" s="453"/>
      <c r="M33" s="453"/>
      <c r="N33" s="453"/>
      <c r="O33" s="453"/>
      <c r="P33" s="454"/>
      <c r="Q33" s="386">
        <f>'指定申請（入力）'!C52&amp;""</f>
      </c>
      <c r="R33" s="386"/>
      <c r="S33" s="386"/>
      <c r="T33" s="386"/>
      <c r="U33" s="386"/>
      <c r="V33" s="386"/>
      <c r="W33" s="386"/>
      <c r="X33" s="386"/>
      <c r="Y33" s="386"/>
      <c r="Z33" s="386"/>
      <c r="AA33" s="386"/>
      <c r="AB33" s="386"/>
      <c r="AC33" s="386"/>
      <c r="AD33" s="387"/>
    </row>
    <row r="34" spans="2:30" ht="16.5" customHeight="1">
      <c r="B34" s="311" t="s">
        <v>22</v>
      </c>
      <c r="C34" s="312"/>
      <c r="D34" s="312"/>
      <c r="E34" s="312"/>
      <c r="F34" s="312"/>
      <c r="G34" s="312"/>
      <c r="H34" s="312"/>
      <c r="I34" s="313"/>
      <c r="J34" s="376" t="s">
        <v>148</v>
      </c>
      <c r="K34" s="376"/>
      <c r="L34" s="376"/>
      <c r="M34" s="376"/>
      <c r="N34" s="376"/>
      <c r="O34" s="376"/>
      <c r="P34" s="376"/>
      <c r="Q34" s="407" t="str">
        <f>IF('指定申請（入力）'!C53="","している　　・　　していない",'指定申請（入力）'!C53)</f>
        <v>している　　・　　していない</v>
      </c>
      <c r="R34" s="408"/>
      <c r="S34" s="408"/>
      <c r="T34" s="408"/>
      <c r="U34" s="408"/>
      <c r="V34" s="408"/>
      <c r="W34" s="408"/>
      <c r="X34" s="408"/>
      <c r="Y34" s="408"/>
      <c r="Z34" s="408"/>
      <c r="AA34" s="408"/>
      <c r="AB34" s="408"/>
      <c r="AC34" s="408"/>
      <c r="AD34" s="409"/>
    </row>
    <row r="35" spans="2:30" ht="16.5" customHeight="1">
      <c r="B35" s="311"/>
      <c r="C35" s="312"/>
      <c r="D35" s="312"/>
      <c r="E35" s="312"/>
      <c r="F35" s="312"/>
      <c r="G35" s="312"/>
      <c r="H35" s="312"/>
      <c r="I35" s="313"/>
      <c r="J35" s="376" t="s">
        <v>149</v>
      </c>
      <c r="K35" s="376"/>
      <c r="L35" s="376"/>
      <c r="M35" s="376"/>
      <c r="N35" s="376"/>
      <c r="O35" s="376"/>
      <c r="P35" s="376"/>
      <c r="Q35" s="411" t="s">
        <v>25</v>
      </c>
      <c r="R35" s="411"/>
      <c r="S35" s="411"/>
      <c r="T35" s="412">
        <f>'指定申請（入力）'!C54&amp;""</f>
      </c>
      <c r="U35" s="413"/>
      <c r="V35" s="413"/>
      <c r="W35" s="413"/>
      <c r="X35" s="413"/>
      <c r="Y35" s="314" t="s">
        <v>26</v>
      </c>
      <c r="Z35" s="314"/>
      <c r="AA35" s="414">
        <f>'指定申請（入力）'!C55&amp;""</f>
      </c>
      <c r="AB35" s="415"/>
      <c r="AC35" s="415"/>
      <c r="AD35" s="416"/>
    </row>
    <row r="36" spans="2:30" ht="16.5" customHeight="1">
      <c r="B36" s="331"/>
      <c r="C36" s="332"/>
      <c r="D36" s="332"/>
      <c r="E36" s="332"/>
      <c r="F36" s="332"/>
      <c r="G36" s="332"/>
      <c r="H36" s="332"/>
      <c r="I36" s="406"/>
      <c r="J36" s="377" t="s">
        <v>27</v>
      </c>
      <c r="K36" s="377"/>
      <c r="L36" s="377"/>
      <c r="M36" s="377"/>
      <c r="N36" s="377"/>
      <c r="O36" s="377"/>
      <c r="P36" s="377"/>
      <c r="Q36" s="417">
        <f>'指定申請（入力）'!C56&amp;""</f>
      </c>
      <c r="R36" s="417"/>
      <c r="S36" s="417"/>
      <c r="T36" s="417"/>
      <c r="U36" s="417"/>
      <c r="V36" s="417"/>
      <c r="W36" s="417"/>
      <c r="X36" s="417"/>
      <c r="Y36" s="417"/>
      <c r="Z36" s="417"/>
      <c r="AA36" s="417"/>
      <c r="AB36" s="417"/>
      <c r="AC36" s="417"/>
      <c r="AD36" s="417"/>
    </row>
    <row r="37" spans="2:30" ht="16.5" customHeight="1">
      <c r="B37" s="410" t="s">
        <v>169</v>
      </c>
      <c r="C37" s="386"/>
      <c r="D37" s="386"/>
      <c r="E37" s="386"/>
      <c r="F37" s="386"/>
      <c r="G37" s="386"/>
      <c r="H37" s="386"/>
      <c r="I37" s="387"/>
      <c r="J37" s="381" t="s">
        <v>172</v>
      </c>
      <c r="K37" s="382"/>
      <c r="L37" s="383"/>
      <c r="M37" s="385">
        <f>'指定申請（入力）'!C57&amp;""</f>
      </c>
      <c r="N37" s="386"/>
      <c r="O37" s="386"/>
      <c r="P37" s="386"/>
      <c r="Q37" s="386"/>
      <c r="R37" s="386"/>
      <c r="S37" s="387"/>
      <c r="T37" s="400" t="s">
        <v>171</v>
      </c>
      <c r="U37" s="401"/>
      <c r="V37" s="401"/>
      <c r="W37" s="402"/>
      <c r="X37" s="388">
        <f>'指定申請（入力）'!C58&amp;""</f>
      </c>
      <c r="Y37" s="389"/>
      <c r="Z37" s="389"/>
      <c r="AA37" s="389"/>
      <c r="AB37" s="389"/>
      <c r="AC37" s="389"/>
      <c r="AD37" s="390"/>
    </row>
    <row r="38" spans="2:30" ht="16.5" customHeight="1">
      <c r="B38" s="410" t="s">
        <v>170</v>
      </c>
      <c r="C38" s="386"/>
      <c r="D38" s="386"/>
      <c r="E38" s="386"/>
      <c r="F38" s="386"/>
      <c r="G38" s="386"/>
      <c r="H38" s="386"/>
      <c r="I38" s="387"/>
      <c r="J38" s="381" t="s">
        <v>172</v>
      </c>
      <c r="K38" s="382"/>
      <c r="L38" s="383"/>
      <c r="M38" s="385">
        <f>'指定申請（入力）'!C59&amp;""</f>
      </c>
      <c r="N38" s="386"/>
      <c r="O38" s="386"/>
      <c r="P38" s="386"/>
      <c r="Q38" s="386"/>
      <c r="R38" s="386"/>
      <c r="S38" s="386"/>
      <c r="T38" s="386"/>
      <c r="U38" s="386"/>
      <c r="V38" s="386"/>
      <c r="W38" s="386"/>
      <c r="X38" s="386"/>
      <c r="Y38" s="386"/>
      <c r="Z38" s="386"/>
      <c r="AA38" s="386"/>
      <c r="AB38" s="386"/>
      <c r="AC38" s="386"/>
      <c r="AD38" s="387"/>
    </row>
    <row r="39" spans="2:30" ht="81" customHeight="1">
      <c r="B39" s="418" t="s">
        <v>28</v>
      </c>
      <c r="C39" s="418"/>
      <c r="D39" s="418"/>
      <c r="E39" s="418"/>
      <c r="F39" s="418"/>
      <c r="G39" s="418"/>
      <c r="H39" s="418"/>
      <c r="I39" s="418"/>
      <c r="J39" s="404" t="s">
        <v>173</v>
      </c>
      <c r="K39" s="405"/>
      <c r="L39" s="405"/>
      <c r="M39" s="405"/>
      <c r="N39" s="405"/>
      <c r="O39" s="405"/>
      <c r="P39" s="405"/>
      <c r="Q39" s="405"/>
      <c r="R39" s="405"/>
      <c r="S39" s="405"/>
      <c r="T39" s="405"/>
      <c r="U39" s="405"/>
      <c r="V39" s="405"/>
      <c r="W39" s="405"/>
      <c r="X39" s="405"/>
      <c r="Y39" s="405"/>
      <c r="Z39" s="405"/>
      <c r="AA39" s="405"/>
      <c r="AB39" s="405"/>
      <c r="AC39" s="405"/>
      <c r="AD39" s="405"/>
    </row>
    <row r="40" spans="2:30" ht="13.5" customHeight="1">
      <c r="B40" s="391" t="s">
        <v>174</v>
      </c>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row>
    <row r="41" spans="2:30" ht="13.5">
      <c r="B41" s="438" t="s">
        <v>29</v>
      </c>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row>
    <row r="42" spans="2:30" ht="13.5" customHeight="1">
      <c r="B42" s="391" t="s">
        <v>175</v>
      </c>
      <c r="C42" s="391"/>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row>
    <row r="43" spans="2:30" ht="13.5" customHeight="1">
      <c r="B43" s="391" t="s">
        <v>176</v>
      </c>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row>
    <row r="44" spans="2:30" ht="13.5" customHeight="1">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row>
    <row r="45" spans="2:30" ht="13.5" customHeight="1">
      <c r="B45" s="391"/>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row>
    <row r="46" spans="2:30" ht="13.5" customHeight="1">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row>
    <row r="47" spans="2:30" ht="13.5" customHeight="1">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row>
    <row r="48" spans="2:30" ht="13.5" customHeight="1">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row>
    <row r="49" spans="2:30" ht="13.5" customHeight="1">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row>
    <row r="50" spans="2:30" ht="13.5" customHeight="1">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row>
    <row r="51" spans="2:30" ht="13.5" customHeight="1">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row>
    <row r="52" spans="2:30" ht="13.5" customHeight="1">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row>
    <row r="53" spans="2:30" ht="13.5" customHeight="1">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row>
    <row r="54" spans="2:30" ht="13.5" customHeight="1">
      <c r="B54" s="391"/>
      <c r="C54" s="391"/>
      <c r="D54" s="391"/>
      <c r="E54" s="391"/>
      <c r="F54" s="391"/>
      <c r="G54" s="391"/>
      <c r="H54" s="391"/>
      <c r="I54" s="391"/>
      <c r="J54" s="391"/>
      <c r="K54" s="391"/>
      <c r="L54" s="391"/>
      <c r="M54" s="391"/>
      <c r="N54" s="391"/>
      <c r="O54" s="391"/>
      <c r="P54" s="391"/>
      <c r="Q54" s="391"/>
      <c r="R54" s="391"/>
      <c r="S54" s="391"/>
      <c r="T54" s="391"/>
      <c r="U54" s="391"/>
      <c r="V54" s="391"/>
      <c r="W54" s="391"/>
      <c r="X54" s="391"/>
      <c r="Y54" s="391"/>
      <c r="Z54" s="391"/>
      <c r="AA54" s="391"/>
      <c r="AB54" s="391"/>
      <c r="AC54" s="391"/>
      <c r="AD54" s="391"/>
    </row>
    <row r="55" spans="2:30" ht="13.5" customHeight="1">
      <c r="B55" s="391"/>
      <c r="C55" s="391"/>
      <c r="D55" s="391"/>
      <c r="E55" s="391"/>
      <c r="F55" s="391"/>
      <c r="G55" s="391"/>
      <c r="H55" s="391"/>
      <c r="I55" s="391"/>
      <c r="J55" s="391"/>
      <c r="K55" s="391"/>
      <c r="L55" s="391"/>
      <c r="M55" s="391"/>
      <c r="N55" s="391"/>
      <c r="O55" s="391"/>
      <c r="P55" s="391"/>
      <c r="Q55" s="391"/>
      <c r="R55" s="391"/>
      <c r="S55" s="391"/>
      <c r="T55" s="391"/>
      <c r="U55" s="391"/>
      <c r="V55" s="391"/>
      <c r="W55" s="391"/>
      <c r="X55" s="391"/>
      <c r="Y55" s="391"/>
      <c r="Z55" s="391"/>
      <c r="AA55" s="391"/>
      <c r="AB55" s="391"/>
      <c r="AC55" s="391"/>
      <c r="AD55" s="391"/>
    </row>
    <row r="56" spans="2:30" ht="13.5" customHeight="1">
      <c r="B56" s="391"/>
      <c r="C56" s="391"/>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row>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sheetData>
  <sheetProtection/>
  <mergeCells count="132">
    <mergeCell ref="AA28:AD28"/>
    <mergeCell ref="X29:Z29"/>
    <mergeCell ref="AA29:AD29"/>
    <mergeCell ref="X30:AD30"/>
    <mergeCell ref="X31:AD31"/>
    <mergeCell ref="B32:I33"/>
    <mergeCell ref="J32:P32"/>
    <mergeCell ref="J33:P33"/>
    <mergeCell ref="Q32:AD32"/>
    <mergeCell ref="Q33:AD33"/>
    <mergeCell ref="AB14:AD15"/>
    <mergeCell ref="AB12:AD12"/>
    <mergeCell ref="AB13:AD13"/>
    <mergeCell ref="O23:AD23"/>
    <mergeCell ref="B23:I23"/>
    <mergeCell ref="Y13:AA13"/>
    <mergeCell ref="Y12:AA12"/>
    <mergeCell ref="Q14:AA15"/>
    <mergeCell ref="J23:L23"/>
    <mergeCell ref="Q12:X12"/>
    <mergeCell ref="Q13:X13"/>
    <mergeCell ref="B12:H15"/>
    <mergeCell ref="I14:P15"/>
    <mergeCell ref="B53:AD53"/>
    <mergeCell ref="B54:AD54"/>
    <mergeCell ref="B55:AD55"/>
    <mergeCell ref="B50:AD50"/>
    <mergeCell ref="B51:AD51"/>
    <mergeCell ref="B52:AD52"/>
    <mergeCell ref="B41:AD41"/>
    <mergeCell ref="B56:AD56"/>
    <mergeCell ref="I12:P12"/>
    <mergeCell ref="I13:P13"/>
    <mergeCell ref="X26:AD26"/>
    <mergeCell ref="X27:Z27"/>
    <mergeCell ref="AA27:AD27"/>
    <mergeCell ref="X28:Z28"/>
    <mergeCell ref="B47:AD47"/>
    <mergeCell ref="B48:AD48"/>
    <mergeCell ref="B49:AD49"/>
    <mergeCell ref="B42:AD42"/>
    <mergeCell ref="B43:AD43"/>
    <mergeCell ref="B44:AD44"/>
    <mergeCell ref="B45:AD45"/>
    <mergeCell ref="B46:AD46"/>
    <mergeCell ref="Y35:Z35"/>
    <mergeCell ref="AA35:AD35"/>
    <mergeCell ref="J36:P36"/>
    <mergeCell ref="Q36:AD36"/>
    <mergeCell ref="B39:I39"/>
    <mergeCell ref="J39:AD39"/>
    <mergeCell ref="B34:I36"/>
    <mergeCell ref="Q34:AD34"/>
    <mergeCell ref="B37:I37"/>
    <mergeCell ref="B38:I38"/>
    <mergeCell ref="J34:P34"/>
    <mergeCell ref="J35:P35"/>
    <mergeCell ref="Q35:S35"/>
    <mergeCell ref="T35:X35"/>
    <mergeCell ref="J38:L38"/>
    <mergeCell ref="T37:W37"/>
    <mergeCell ref="J37:L37"/>
    <mergeCell ref="Q31:W31"/>
    <mergeCell ref="D28:F29"/>
    <mergeCell ref="G28:I28"/>
    <mergeCell ref="J28:L28"/>
    <mergeCell ref="M28:P28"/>
    <mergeCell ref="Q28:S28"/>
    <mergeCell ref="T28:W28"/>
    <mergeCell ref="G29:I29"/>
    <mergeCell ref="M38:AD38"/>
    <mergeCell ref="X37:AD37"/>
    <mergeCell ref="M37:S37"/>
    <mergeCell ref="B40:AD40"/>
    <mergeCell ref="T29:W29"/>
    <mergeCell ref="D30:I30"/>
    <mergeCell ref="J30:P30"/>
    <mergeCell ref="Q30:W30"/>
    <mergeCell ref="D31:I31"/>
    <mergeCell ref="J31:P31"/>
    <mergeCell ref="J29:L29"/>
    <mergeCell ref="M29:P29"/>
    <mergeCell ref="Q29:S29"/>
    <mergeCell ref="D26:I27"/>
    <mergeCell ref="J26:P26"/>
    <mergeCell ref="Q26:W26"/>
    <mergeCell ref="J27:L27"/>
    <mergeCell ref="M27:P27"/>
    <mergeCell ref="Q27:S27"/>
    <mergeCell ref="T27:W27"/>
    <mergeCell ref="F25:I25"/>
    <mergeCell ref="J25:P25"/>
    <mergeCell ref="Q21:AD21"/>
    <mergeCell ref="Q22:AD22"/>
    <mergeCell ref="B24:E25"/>
    <mergeCell ref="Q24:S25"/>
    <mergeCell ref="U24:AD24"/>
    <mergeCell ref="U25:AD25"/>
    <mergeCell ref="F24:I24"/>
    <mergeCell ref="J24:P24"/>
    <mergeCell ref="D19:P19"/>
    <mergeCell ref="Q19:AD19"/>
    <mergeCell ref="D20:K22"/>
    <mergeCell ref="L20:P20"/>
    <mergeCell ref="Q20:AD20"/>
    <mergeCell ref="L21:P22"/>
    <mergeCell ref="I8:AD8"/>
    <mergeCell ref="D9:H10"/>
    <mergeCell ref="B17:C22"/>
    <mergeCell ref="D17:H17"/>
    <mergeCell ref="I17:P17"/>
    <mergeCell ref="Q17:S18"/>
    <mergeCell ref="U17:AD17"/>
    <mergeCell ref="D18:H18"/>
    <mergeCell ref="I18:P18"/>
    <mergeCell ref="T18:AD18"/>
    <mergeCell ref="J9:AD9"/>
    <mergeCell ref="I10:AD10"/>
    <mergeCell ref="D11:H11"/>
    <mergeCell ref="I11:P11"/>
    <mergeCell ref="Q11:U11"/>
    <mergeCell ref="V11:AD11"/>
    <mergeCell ref="B16:P16"/>
    <mergeCell ref="Q16:AD16"/>
    <mergeCell ref="A1:AD1"/>
    <mergeCell ref="A2:AD2"/>
    <mergeCell ref="S5:X5"/>
    <mergeCell ref="Y5:AD5"/>
    <mergeCell ref="B7:C11"/>
    <mergeCell ref="D7:H7"/>
    <mergeCell ref="I7:AD7"/>
    <mergeCell ref="D8:H8"/>
  </mergeCells>
  <printOptions horizontalCentered="1"/>
  <pageMargins left="0.7086614173228347" right="0.7086614173228347" top="0.7480314960629921" bottom="0.35433070866141736" header="0.31496062992125984" footer="0.31496062992125984"/>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D70"/>
  <sheetViews>
    <sheetView view="pageBreakPreview" zoomScale="85" zoomScaleNormal="85" zoomScaleSheetLayoutView="85" zoomScalePageLayoutView="0" workbookViewId="0" topLeftCell="A10">
      <selection activeCell="Y12" sqref="Y12:AD12"/>
    </sheetView>
  </sheetViews>
  <sheetFormatPr defaultColWidth="9.00390625" defaultRowHeight="13.5"/>
  <cols>
    <col min="1" max="1" width="2.75390625" style="82" customWidth="1"/>
    <col min="2" max="30" width="3.00390625" style="82" customWidth="1"/>
    <col min="31" max="33" width="9.00390625" style="82" customWidth="1"/>
    <col min="34" max="16384" width="9.00390625" style="82" customWidth="1"/>
  </cols>
  <sheetData>
    <row r="1" spans="1:30" ht="24.75" customHeight="1">
      <c r="A1" s="292" t="s">
        <v>134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row>
    <row r="2" spans="1:30" ht="51.75" customHeight="1">
      <c r="A2" s="279" t="s">
        <v>135</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2:7" ht="16.5" customHeight="1" thickBot="1">
      <c r="B3" s="127" t="s">
        <v>205</v>
      </c>
      <c r="C3" s="116"/>
      <c r="D3" s="116"/>
      <c r="E3" s="116"/>
      <c r="F3" s="116"/>
      <c r="G3" s="116"/>
    </row>
    <row r="4" spans="2:30" ht="16.5" customHeight="1">
      <c r="B4" s="513" t="s">
        <v>92</v>
      </c>
      <c r="C4" s="514"/>
      <c r="D4" s="519" t="s">
        <v>32</v>
      </c>
      <c r="E4" s="520"/>
      <c r="F4" s="520"/>
      <c r="G4" s="520"/>
      <c r="H4" s="520"/>
      <c r="I4" s="521">
        <f>'指定申請（入力）'!C64&amp;""</f>
      </c>
      <c r="J4" s="521"/>
      <c r="K4" s="521"/>
      <c r="L4" s="521"/>
      <c r="M4" s="521"/>
      <c r="N4" s="521"/>
      <c r="O4" s="521"/>
      <c r="P4" s="521"/>
      <c r="Q4" s="521"/>
      <c r="R4" s="521"/>
      <c r="S4" s="521"/>
      <c r="T4" s="521"/>
      <c r="U4" s="521"/>
      <c r="V4" s="521"/>
      <c r="W4" s="521"/>
      <c r="X4" s="521"/>
      <c r="Y4" s="521"/>
      <c r="Z4" s="521"/>
      <c r="AA4" s="521"/>
      <c r="AB4" s="521"/>
      <c r="AC4" s="521"/>
      <c r="AD4" s="522"/>
    </row>
    <row r="5" spans="2:30" ht="16.5" customHeight="1">
      <c r="B5" s="515"/>
      <c r="C5" s="516"/>
      <c r="D5" s="523" t="s">
        <v>1</v>
      </c>
      <c r="E5" s="308"/>
      <c r="F5" s="308"/>
      <c r="G5" s="308"/>
      <c r="H5" s="308"/>
      <c r="I5" s="316">
        <f>'指定申請（入力）'!C63&amp;""</f>
      </c>
      <c r="J5" s="316"/>
      <c r="K5" s="316"/>
      <c r="L5" s="316"/>
      <c r="M5" s="316"/>
      <c r="N5" s="316"/>
      <c r="O5" s="316"/>
      <c r="P5" s="316"/>
      <c r="Q5" s="316"/>
      <c r="R5" s="316"/>
      <c r="S5" s="316"/>
      <c r="T5" s="316"/>
      <c r="U5" s="316"/>
      <c r="V5" s="316"/>
      <c r="W5" s="316"/>
      <c r="X5" s="316"/>
      <c r="Y5" s="316"/>
      <c r="Z5" s="316"/>
      <c r="AA5" s="316"/>
      <c r="AB5" s="316"/>
      <c r="AC5" s="316"/>
      <c r="AD5" s="524"/>
    </row>
    <row r="6" spans="2:30" ht="16.5" customHeight="1">
      <c r="B6" s="515"/>
      <c r="C6" s="516"/>
      <c r="D6" s="505" t="s">
        <v>2</v>
      </c>
      <c r="E6" s="322"/>
      <c r="F6" s="322"/>
      <c r="G6" s="322"/>
      <c r="H6" s="323"/>
      <c r="I6" s="118" t="s">
        <v>137</v>
      </c>
      <c r="J6" s="309">
        <f>IF('指定申請（入力）'!C65&lt;&gt;"",'指定申請（入力）'!C65,"")</f>
      </c>
      <c r="K6" s="309"/>
      <c r="L6" s="309"/>
      <c r="M6" s="309"/>
      <c r="N6" s="309"/>
      <c r="O6" s="309"/>
      <c r="P6" s="309"/>
      <c r="Q6" s="309"/>
      <c r="R6" s="309"/>
      <c r="S6" s="309"/>
      <c r="T6" s="309"/>
      <c r="U6" s="309"/>
      <c r="V6" s="309"/>
      <c r="W6" s="309"/>
      <c r="X6" s="309"/>
      <c r="Y6" s="309"/>
      <c r="Z6" s="309"/>
      <c r="AA6" s="309"/>
      <c r="AB6" s="309"/>
      <c r="AC6" s="309"/>
      <c r="AD6" s="507"/>
    </row>
    <row r="7" spans="2:30" ht="16.5" customHeight="1">
      <c r="B7" s="515"/>
      <c r="C7" s="516"/>
      <c r="D7" s="506"/>
      <c r="E7" s="325"/>
      <c r="F7" s="325"/>
      <c r="G7" s="325"/>
      <c r="H7" s="326"/>
      <c r="I7" s="508">
        <f>'指定申請（入力）'!C66&amp;""</f>
      </c>
      <c r="J7" s="509"/>
      <c r="K7" s="509"/>
      <c r="L7" s="509"/>
      <c r="M7" s="509"/>
      <c r="N7" s="509"/>
      <c r="O7" s="509"/>
      <c r="P7" s="509"/>
      <c r="Q7" s="509"/>
      <c r="R7" s="509"/>
      <c r="S7" s="509"/>
      <c r="T7" s="509"/>
      <c r="U7" s="509"/>
      <c r="V7" s="509"/>
      <c r="W7" s="509"/>
      <c r="X7" s="509"/>
      <c r="Y7" s="509"/>
      <c r="Z7" s="509"/>
      <c r="AA7" s="509"/>
      <c r="AB7" s="509"/>
      <c r="AC7" s="509"/>
      <c r="AD7" s="510"/>
    </row>
    <row r="8" spans="2:30" ht="16.5" customHeight="1">
      <c r="B8" s="515"/>
      <c r="C8" s="516"/>
      <c r="D8" s="511" t="s">
        <v>7</v>
      </c>
      <c r="E8" s="314"/>
      <c r="F8" s="314"/>
      <c r="G8" s="314"/>
      <c r="H8" s="314"/>
      <c r="I8" s="315">
        <f>'指定申請（入力）'!C67&amp;""</f>
      </c>
      <c r="J8" s="315"/>
      <c r="K8" s="315"/>
      <c r="L8" s="315"/>
      <c r="M8" s="315"/>
      <c r="N8" s="315"/>
      <c r="O8" s="315"/>
      <c r="P8" s="315"/>
      <c r="Q8" s="314" t="s">
        <v>8</v>
      </c>
      <c r="R8" s="314"/>
      <c r="S8" s="314"/>
      <c r="T8" s="314"/>
      <c r="U8" s="314"/>
      <c r="V8" s="315">
        <f>'指定申請（入力）'!C68&amp;""</f>
      </c>
      <c r="W8" s="315"/>
      <c r="X8" s="315"/>
      <c r="Y8" s="315"/>
      <c r="Z8" s="315"/>
      <c r="AA8" s="315"/>
      <c r="AB8" s="315"/>
      <c r="AC8" s="315"/>
      <c r="AD8" s="512"/>
    </row>
    <row r="9" spans="2:30" ht="16.5" customHeight="1">
      <c r="B9" s="515"/>
      <c r="C9" s="516"/>
      <c r="D9" s="497" t="s">
        <v>206</v>
      </c>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9"/>
    </row>
    <row r="10" spans="2:30" ht="16.5" customHeight="1">
      <c r="B10" s="515"/>
      <c r="C10" s="516"/>
      <c r="D10" s="500" t="s">
        <v>207</v>
      </c>
      <c r="E10" s="501"/>
      <c r="F10" s="501"/>
      <c r="G10" s="501"/>
      <c r="H10" s="501"/>
      <c r="I10" s="501"/>
      <c r="J10" s="502"/>
      <c r="K10" s="333" t="str">
        <f>IF('指定申請（入力）'!C72="","一戸建て",IF('指定申請（入力）'!C72="一戸建て","一戸建て",""))</f>
        <v>一戸建て</v>
      </c>
      <c r="L10" s="503"/>
      <c r="M10" s="503"/>
      <c r="N10" s="121"/>
      <c r="O10" s="503" t="str">
        <f>IF('指定申請（入力）'!C72="","アパート",IF('指定申請（入力）'!C72="アパート","アパート",""))</f>
        <v>アパート</v>
      </c>
      <c r="P10" s="503"/>
      <c r="Q10" s="503"/>
      <c r="R10" s="121"/>
      <c r="S10" s="503" t="str">
        <f>IF('指定申請（入力）'!C72="","マンション",IF('指定申請（入力）'!C72="マンション","マンション",""))</f>
        <v>マンション</v>
      </c>
      <c r="T10" s="503"/>
      <c r="U10" s="503"/>
      <c r="V10" s="504" t="str">
        <f>IF('指定申請（入力）'!C72="","その他",IF('指定申請（入力）'!C72="その他","その他",""))</f>
        <v>その他</v>
      </c>
      <c r="W10" s="504"/>
      <c r="X10" s="504"/>
      <c r="Y10" s="495" t="str">
        <f>IF('指定申請（入力）'!C72="","（　　　　　　　　　　　　）",IF('指定申請（入力）'!C72="その他","（"&amp;'指定申請（入力）'!C73&amp;"）",""))</f>
        <v>（　　　　　　　　　　　　）</v>
      </c>
      <c r="Z10" s="495"/>
      <c r="AA10" s="495"/>
      <c r="AB10" s="495"/>
      <c r="AC10" s="495"/>
      <c r="AD10" s="496"/>
    </row>
    <row r="11" spans="2:30" ht="16.5" customHeight="1">
      <c r="B11" s="515"/>
      <c r="C11" s="516"/>
      <c r="D11" s="480" t="s">
        <v>208</v>
      </c>
      <c r="E11" s="481"/>
      <c r="F11" s="481"/>
      <c r="G11" s="481"/>
      <c r="H11" s="481"/>
      <c r="I11" s="481"/>
      <c r="J11" s="481"/>
      <c r="K11" s="410">
        <f>'指定申請（入力）'!C74&amp;""</f>
      </c>
      <c r="L11" s="470"/>
      <c r="M11" s="470"/>
      <c r="N11" s="470"/>
      <c r="O11" s="470"/>
      <c r="P11" s="470"/>
      <c r="Q11" s="470"/>
      <c r="R11" s="470"/>
      <c r="S11" s="470"/>
      <c r="T11" s="470"/>
      <c r="U11" s="470"/>
      <c r="V11" s="470"/>
      <c r="W11" s="470"/>
      <c r="X11" s="470"/>
      <c r="Y11" s="470"/>
      <c r="Z11" s="470"/>
      <c r="AA11" s="470"/>
      <c r="AB11" s="470"/>
      <c r="AC11" s="470"/>
      <c r="AD11" s="482"/>
    </row>
    <row r="12" spans="2:30" ht="16.5" customHeight="1">
      <c r="B12" s="515"/>
      <c r="C12" s="516"/>
      <c r="D12" s="483" t="s">
        <v>209</v>
      </c>
      <c r="E12" s="484"/>
      <c r="F12" s="484"/>
      <c r="G12" s="484"/>
      <c r="H12" s="484"/>
      <c r="I12" s="484"/>
      <c r="J12" s="485"/>
      <c r="K12" s="488" t="str">
        <f>IF('指定申請（入力）'!O75=0,"ア．敷金",IF('指定申請（入力）'!N75&lt;&gt;"","ア．敷金",""))</f>
        <v>ア．敷金</v>
      </c>
      <c r="L12" s="484"/>
      <c r="M12" s="484"/>
      <c r="N12" s="146"/>
      <c r="O12" s="147"/>
      <c r="P12" s="489" t="str">
        <f>IF('指定申請（入力）'!O75=0,"イ．礼金",IF('指定申請（入力）'!N76&lt;&gt;"","イ．礼金",""))</f>
        <v>イ．礼金</v>
      </c>
      <c r="Q12" s="490"/>
      <c r="R12" s="490"/>
      <c r="S12" s="147"/>
      <c r="T12" s="491" t="str">
        <f>IF('指定申請（入力）'!O75=0,"ウ．家賃(月額)",IF('指定申請（入力）'!N77&lt;&gt;"","ウ．家賃(月額)",""))</f>
        <v>ウ．家賃(月額)</v>
      </c>
      <c r="U12" s="491"/>
      <c r="V12" s="491"/>
      <c r="W12" s="491"/>
      <c r="X12" s="491"/>
      <c r="Y12" s="492" t="str">
        <f>IF(T12="","",IF('指定申請（入力）'!N77="〇",'指定申請（入力）'!C80&amp;" 円","　　　　　　　　円"))</f>
        <v>　　　　　　　　円</v>
      </c>
      <c r="Z12" s="492"/>
      <c r="AA12" s="492"/>
      <c r="AB12" s="492"/>
      <c r="AC12" s="492"/>
      <c r="AD12" s="148"/>
    </row>
    <row r="13" spans="2:30" ht="16.5" customHeight="1">
      <c r="B13" s="515"/>
      <c r="C13" s="516"/>
      <c r="D13" s="486"/>
      <c r="E13" s="357"/>
      <c r="F13" s="357"/>
      <c r="G13" s="357"/>
      <c r="H13" s="357"/>
      <c r="I13" s="357"/>
      <c r="J13" s="358"/>
      <c r="K13" s="493" t="str">
        <f>IF('指定申請（入力）'!O75=0,"エ．契約期間",IF('指定申請（入力）'!N78&lt;&gt;"","エ．契約期間",""))</f>
        <v>エ．契約期間</v>
      </c>
      <c r="L13" s="493"/>
      <c r="M13" s="493"/>
      <c r="N13" s="493"/>
      <c r="O13" s="150"/>
      <c r="P13" s="494" t="str">
        <f>IF('指定申請（入力）'!O75=0,"オ．賃貸料がない理由",IF('指定申請（入力）'!N79&lt;&gt;"","オ．賃貸料がない理由",""))</f>
        <v>オ．賃貸料がない理由</v>
      </c>
      <c r="Q13" s="494"/>
      <c r="R13" s="494"/>
      <c r="S13" s="494"/>
      <c r="T13" s="494"/>
      <c r="U13" s="494"/>
      <c r="V13" s="494"/>
      <c r="W13" s="312" t="str">
        <f>IF(P13="","",IF('指定申請（入力）'!N79="〇","（"&amp;'指定申請（入力）'!C81&amp;"）","（　　　　　　　　　　　　　　　　　）"))</f>
        <v>（　　　　　　　　　　　　　　　　　）</v>
      </c>
      <c r="X13" s="312"/>
      <c r="Y13" s="312"/>
      <c r="Z13" s="312"/>
      <c r="AA13" s="312"/>
      <c r="AB13" s="312"/>
      <c r="AC13" s="312"/>
      <c r="AD13" s="525"/>
    </row>
    <row r="14" spans="2:30" ht="16.5" customHeight="1">
      <c r="B14" s="515"/>
      <c r="C14" s="516"/>
      <c r="D14" s="487"/>
      <c r="E14" s="372"/>
      <c r="F14" s="372"/>
      <c r="G14" s="372"/>
      <c r="H14" s="372"/>
      <c r="I14" s="372"/>
      <c r="J14" s="373"/>
      <c r="K14" s="495" t="s">
        <v>80</v>
      </c>
      <c r="L14" s="495"/>
      <c r="M14" s="495"/>
      <c r="N14" s="495"/>
      <c r="O14" s="495"/>
      <c r="P14" s="495"/>
      <c r="Q14" s="495"/>
      <c r="R14" s="495"/>
      <c r="S14" s="495"/>
      <c r="T14" s="495"/>
      <c r="U14" s="495"/>
      <c r="V14" s="495"/>
      <c r="W14" s="495"/>
      <c r="X14" s="495"/>
      <c r="Y14" s="495"/>
      <c r="Z14" s="495"/>
      <c r="AA14" s="495"/>
      <c r="AB14" s="495"/>
      <c r="AC14" s="495"/>
      <c r="AD14" s="496"/>
    </row>
    <row r="15" spans="2:30" ht="16.5" customHeight="1">
      <c r="B15" s="515"/>
      <c r="C15" s="516"/>
      <c r="D15" s="478" t="s">
        <v>210</v>
      </c>
      <c r="E15" s="335"/>
      <c r="F15" s="335"/>
      <c r="G15" s="335"/>
      <c r="H15" s="335"/>
      <c r="I15" s="335"/>
      <c r="J15" s="336"/>
      <c r="K15" s="378">
        <f>'指定申請（入力）'!C82&amp;""</f>
      </c>
      <c r="L15" s="422"/>
      <c r="M15" s="422"/>
      <c r="N15" s="422"/>
      <c r="O15" s="142" t="s">
        <v>161</v>
      </c>
      <c r="P15" s="142"/>
      <c r="Q15" s="142"/>
      <c r="R15" s="142"/>
      <c r="S15" s="142"/>
      <c r="T15" s="142"/>
      <c r="U15" s="142"/>
      <c r="V15" s="142"/>
      <c r="W15" s="142"/>
      <c r="X15" s="142"/>
      <c r="Y15" s="142"/>
      <c r="Z15" s="142"/>
      <c r="AA15" s="142"/>
      <c r="AB15" s="142"/>
      <c r="AC15" s="142"/>
      <c r="AD15" s="143"/>
    </row>
    <row r="16" spans="2:30" s="120" customFormat="1" ht="16.5" customHeight="1">
      <c r="B16" s="515"/>
      <c r="C16" s="516"/>
      <c r="D16" s="478" t="s">
        <v>211</v>
      </c>
      <c r="E16" s="473"/>
      <c r="F16" s="473"/>
      <c r="G16" s="473"/>
      <c r="H16" s="473"/>
      <c r="I16" s="473"/>
      <c r="J16" s="479"/>
      <c r="K16" s="378">
        <f>'指定申請（入力）'!C83&amp;""</f>
      </c>
      <c r="L16" s="422"/>
      <c r="M16" s="422"/>
      <c r="N16" s="422"/>
      <c r="O16" s="144" t="s">
        <v>99</v>
      </c>
      <c r="P16" s="477" t="s">
        <v>212</v>
      </c>
      <c r="Q16" s="477"/>
      <c r="R16" s="477"/>
      <c r="S16" s="422">
        <f>'指定申請（入力）'!C84&amp;""</f>
      </c>
      <c r="T16" s="422"/>
      <c r="U16" s="470" t="s">
        <v>213</v>
      </c>
      <c r="V16" s="470"/>
      <c r="W16" s="144"/>
      <c r="X16" s="144"/>
      <c r="Y16" s="152"/>
      <c r="Z16" s="152"/>
      <c r="AA16" s="144"/>
      <c r="AB16" s="144"/>
      <c r="AC16" s="144"/>
      <c r="AD16" s="145"/>
    </row>
    <row r="17" spans="2:30" s="120" customFormat="1" ht="16.5" customHeight="1">
      <c r="B17" s="515"/>
      <c r="C17" s="516"/>
      <c r="D17" s="469" t="s">
        <v>214</v>
      </c>
      <c r="E17" s="470"/>
      <c r="F17" s="470"/>
      <c r="G17" s="470"/>
      <c r="H17" s="470"/>
      <c r="I17" s="470"/>
      <c r="J17" s="470"/>
      <c r="K17" s="470"/>
      <c r="L17" s="470"/>
      <c r="M17" s="470"/>
      <c r="N17" s="470"/>
      <c r="O17" s="471"/>
      <c r="P17" s="378">
        <f>'指定申請（入力）'!C85&amp;""</f>
      </c>
      <c r="Q17" s="422"/>
      <c r="R17" s="422"/>
      <c r="S17" s="422"/>
      <c r="T17" s="142" t="s">
        <v>75</v>
      </c>
      <c r="U17" s="142"/>
      <c r="V17" s="142"/>
      <c r="W17" s="142"/>
      <c r="X17" s="142"/>
      <c r="Y17" s="142"/>
      <c r="Z17" s="142"/>
      <c r="AA17" s="142"/>
      <c r="AB17" s="142"/>
      <c r="AC17" s="142"/>
      <c r="AD17" s="143"/>
    </row>
    <row r="18" spans="2:30" s="120" customFormat="1" ht="16.5" customHeight="1">
      <c r="B18" s="515"/>
      <c r="C18" s="516"/>
      <c r="D18" s="469" t="s">
        <v>215</v>
      </c>
      <c r="E18" s="470"/>
      <c r="F18" s="470"/>
      <c r="G18" s="470"/>
      <c r="H18" s="470"/>
      <c r="I18" s="470"/>
      <c r="J18" s="470"/>
      <c r="K18" s="470"/>
      <c r="L18" s="470"/>
      <c r="M18" s="470"/>
      <c r="N18" s="470"/>
      <c r="O18" s="471"/>
      <c r="P18" s="149"/>
      <c r="Q18" s="477" t="str">
        <f>IF('指定申請（入力）'!C86="","有",IF('指定申請（入力）'!C86="有","有",""))</f>
        <v>有</v>
      </c>
      <c r="R18" s="477"/>
      <c r="S18" s="470" t="str">
        <f>IF('指定申請（入力）'!C86="","（　　　　　箇所）",IF('指定申請（入力）'!C86="有","（ "&amp;'指定申請（入力）'!C87&amp;" 箇所）",""))</f>
        <v>（　　　　　箇所）</v>
      </c>
      <c r="T18" s="470"/>
      <c r="U18" s="470"/>
      <c r="V18" s="470"/>
      <c r="W18" s="470"/>
      <c r="X18" s="149" t="s">
        <v>216</v>
      </c>
      <c r="Z18" s="422" t="str">
        <f>IF('指定申請（入力）'!C86="","無",IF('指定申請（入力）'!C86="無","無",""))</f>
        <v>無</v>
      </c>
      <c r="AA18" s="422"/>
      <c r="AD18" s="153"/>
    </row>
    <row r="19" spans="2:30" s="120" customFormat="1" ht="16.5" customHeight="1">
      <c r="B19" s="515"/>
      <c r="C19" s="516"/>
      <c r="D19" s="469" t="s">
        <v>217</v>
      </c>
      <c r="E19" s="470"/>
      <c r="F19" s="470"/>
      <c r="G19" s="470"/>
      <c r="H19" s="470"/>
      <c r="I19" s="470"/>
      <c r="J19" s="470"/>
      <c r="K19" s="470"/>
      <c r="L19" s="470"/>
      <c r="M19" s="470"/>
      <c r="N19" s="470"/>
      <c r="O19" s="470"/>
      <c r="P19" s="470"/>
      <c r="Q19" s="470"/>
      <c r="R19" s="470"/>
      <c r="S19" s="470"/>
      <c r="T19" s="470"/>
      <c r="U19" s="470"/>
      <c r="V19" s="470"/>
      <c r="W19" s="470"/>
      <c r="X19" s="471"/>
      <c r="Y19" s="472">
        <f>'指定申請（入力）'!C88&amp;""</f>
      </c>
      <c r="Z19" s="473"/>
      <c r="AA19" s="473"/>
      <c r="AB19" s="473"/>
      <c r="AC19" s="473"/>
      <c r="AD19" s="474"/>
    </row>
    <row r="20" spans="2:30" s="120" customFormat="1" ht="16.5" customHeight="1">
      <c r="B20" s="515"/>
      <c r="C20" s="516"/>
      <c r="D20" s="464" t="s">
        <v>72</v>
      </c>
      <c r="E20" s="465"/>
      <c r="F20" s="465"/>
      <c r="G20" s="465"/>
      <c r="H20" s="465"/>
      <c r="I20" s="465"/>
      <c r="J20" s="465"/>
      <c r="K20" s="475" t="str">
        <f>IF('指定申請（入力）'!N89=0,"身体障害者",IF('指定申請（入力）'!M89&lt;&gt;"","身体障害者",""))</f>
        <v>身体障害者</v>
      </c>
      <c r="L20" s="475"/>
      <c r="M20" s="475"/>
      <c r="N20" s="475"/>
      <c r="O20" s="475"/>
      <c r="P20" s="475" t="str">
        <f>IF('指定申請（入力）'!N89=0,"知的障害者",IF('指定申請（入力）'!M90&lt;&gt;"","知的障害者",""))</f>
        <v>知的障害者</v>
      </c>
      <c r="Q20" s="475"/>
      <c r="R20" s="475"/>
      <c r="S20" s="475"/>
      <c r="T20" s="475"/>
      <c r="U20" s="475" t="str">
        <f>IF('指定申請（入力）'!N89=0,"精神障害者",IF('指定申請（入力）'!M91&lt;&gt;"","精神障害者",""))</f>
        <v>精神障害者</v>
      </c>
      <c r="V20" s="475"/>
      <c r="W20" s="475"/>
      <c r="X20" s="475"/>
      <c r="Y20" s="475"/>
      <c r="Z20" s="475" t="str">
        <f>IF('指定申請（入力）'!N89=0,"難病等対象者",IF('指定申請（入力）'!M92&lt;&gt;"","難病等対象者",""))</f>
        <v>難病等対象者</v>
      </c>
      <c r="AA20" s="475"/>
      <c r="AB20" s="475"/>
      <c r="AC20" s="475"/>
      <c r="AD20" s="476"/>
    </row>
    <row r="21" spans="2:30" s="120" customFormat="1" ht="16.5" customHeight="1">
      <c r="B21" s="515"/>
      <c r="C21" s="516"/>
      <c r="D21" s="464" t="s">
        <v>67</v>
      </c>
      <c r="E21" s="465"/>
      <c r="F21" s="465"/>
      <c r="G21" s="465"/>
      <c r="H21" s="465"/>
      <c r="I21" s="465"/>
      <c r="J21" s="465"/>
      <c r="K21" s="466" t="s">
        <v>218</v>
      </c>
      <c r="L21" s="467"/>
      <c r="M21" s="455" t="str">
        <f>'指定申請（入力）'!C93&amp;" 円"</f>
        <v> 円</v>
      </c>
      <c r="N21" s="455"/>
      <c r="O21" s="456"/>
      <c r="P21" s="468" t="s">
        <v>219</v>
      </c>
      <c r="Q21" s="457"/>
      <c r="R21" s="455" t="str">
        <f>'指定申請（入力）'!C94&amp;" 円"</f>
        <v> 円</v>
      </c>
      <c r="S21" s="455"/>
      <c r="T21" s="455"/>
      <c r="U21" s="468" t="s">
        <v>220</v>
      </c>
      <c r="V21" s="457"/>
      <c r="W21" s="455" t="str">
        <f>'指定申請（入力）'!C95&amp;" 円"</f>
        <v> 円</v>
      </c>
      <c r="X21" s="455"/>
      <c r="Y21" s="456"/>
      <c r="Z21" s="422" t="s">
        <v>221</v>
      </c>
      <c r="AA21" s="457"/>
      <c r="AB21" s="455" t="str">
        <f>'指定申請（入力）'!C96&amp;" 円"</f>
        <v> 円</v>
      </c>
      <c r="AC21" s="455"/>
      <c r="AD21" s="458"/>
    </row>
    <row r="22" spans="2:30" s="120" customFormat="1" ht="16.5" customHeight="1" thickBot="1">
      <c r="B22" s="517"/>
      <c r="C22" s="518"/>
      <c r="D22" s="459" t="s">
        <v>222</v>
      </c>
      <c r="E22" s="460"/>
      <c r="F22" s="460"/>
      <c r="G22" s="460"/>
      <c r="H22" s="460"/>
      <c r="I22" s="460"/>
      <c r="J22" s="460"/>
      <c r="K22" s="461">
        <f>'指定申請（入力）'!C97&amp;""</f>
      </c>
      <c r="L22" s="462"/>
      <c r="M22" s="462"/>
      <c r="N22" s="462"/>
      <c r="O22" s="462"/>
      <c r="P22" s="462"/>
      <c r="Q22" s="462"/>
      <c r="R22" s="462"/>
      <c r="S22" s="462"/>
      <c r="T22" s="462"/>
      <c r="U22" s="462"/>
      <c r="V22" s="462"/>
      <c r="W22" s="462"/>
      <c r="X22" s="462"/>
      <c r="Y22" s="462"/>
      <c r="Z22" s="462"/>
      <c r="AA22" s="462"/>
      <c r="AB22" s="462"/>
      <c r="AC22" s="462"/>
      <c r="AD22" s="463"/>
    </row>
    <row r="23" spans="2:30" ht="16.5" customHeight="1">
      <c r="B23" s="513" t="s">
        <v>89</v>
      </c>
      <c r="C23" s="514"/>
      <c r="D23" s="519" t="s">
        <v>32</v>
      </c>
      <c r="E23" s="520"/>
      <c r="F23" s="520"/>
      <c r="G23" s="520"/>
      <c r="H23" s="520"/>
      <c r="I23" s="521">
        <f>'指定申請（入力）'!C101&amp;""</f>
      </c>
      <c r="J23" s="521"/>
      <c r="K23" s="521"/>
      <c r="L23" s="521"/>
      <c r="M23" s="521"/>
      <c r="N23" s="521"/>
      <c r="O23" s="521"/>
      <c r="P23" s="521"/>
      <c r="Q23" s="521"/>
      <c r="R23" s="521"/>
      <c r="S23" s="521"/>
      <c r="T23" s="521"/>
      <c r="U23" s="521"/>
      <c r="V23" s="521"/>
      <c r="W23" s="521"/>
      <c r="X23" s="521"/>
      <c r="Y23" s="521"/>
      <c r="Z23" s="521"/>
      <c r="AA23" s="521"/>
      <c r="AB23" s="521"/>
      <c r="AC23" s="521"/>
      <c r="AD23" s="522"/>
    </row>
    <row r="24" spans="2:30" ht="16.5" customHeight="1">
      <c r="B24" s="515"/>
      <c r="C24" s="516"/>
      <c r="D24" s="523" t="s">
        <v>1</v>
      </c>
      <c r="E24" s="308"/>
      <c r="F24" s="308"/>
      <c r="G24" s="308"/>
      <c r="H24" s="308"/>
      <c r="I24" s="316">
        <f>'指定申請（入力）'!C100&amp;""</f>
      </c>
      <c r="J24" s="316"/>
      <c r="K24" s="316"/>
      <c r="L24" s="316"/>
      <c r="M24" s="316"/>
      <c r="N24" s="316"/>
      <c r="O24" s="316"/>
      <c r="P24" s="316"/>
      <c r="Q24" s="316"/>
      <c r="R24" s="316"/>
      <c r="S24" s="316"/>
      <c r="T24" s="316"/>
      <c r="U24" s="316"/>
      <c r="V24" s="316"/>
      <c r="W24" s="316"/>
      <c r="X24" s="316"/>
      <c r="Y24" s="316"/>
      <c r="Z24" s="316"/>
      <c r="AA24" s="316"/>
      <c r="AB24" s="316"/>
      <c r="AC24" s="316"/>
      <c r="AD24" s="524"/>
    </row>
    <row r="25" spans="2:30" ht="16.5" customHeight="1">
      <c r="B25" s="515"/>
      <c r="C25" s="516"/>
      <c r="D25" s="505" t="s">
        <v>2</v>
      </c>
      <c r="E25" s="322"/>
      <c r="F25" s="322"/>
      <c r="G25" s="322"/>
      <c r="H25" s="323"/>
      <c r="I25" s="118" t="s">
        <v>137</v>
      </c>
      <c r="J25" s="309">
        <f>IF('指定申請（入力）'!C102,'指定申請（入力）'!C102,"")</f>
      </c>
      <c r="K25" s="309"/>
      <c r="L25" s="309"/>
      <c r="M25" s="309"/>
      <c r="N25" s="309"/>
      <c r="O25" s="309"/>
      <c r="P25" s="309"/>
      <c r="Q25" s="309"/>
      <c r="R25" s="309"/>
      <c r="S25" s="309"/>
      <c r="T25" s="309"/>
      <c r="U25" s="309"/>
      <c r="V25" s="309"/>
      <c r="W25" s="309"/>
      <c r="X25" s="309"/>
      <c r="Y25" s="309"/>
      <c r="Z25" s="309"/>
      <c r="AA25" s="309"/>
      <c r="AB25" s="309"/>
      <c r="AC25" s="309"/>
      <c r="AD25" s="507"/>
    </row>
    <row r="26" spans="2:30" ht="16.5" customHeight="1">
      <c r="B26" s="515"/>
      <c r="C26" s="516"/>
      <c r="D26" s="506"/>
      <c r="E26" s="325"/>
      <c r="F26" s="325"/>
      <c r="G26" s="325"/>
      <c r="H26" s="326"/>
      <c r="I26" s="508">
        <f>'指定申請（入力）'!C103&amp;""</f>
      </c>
      <c r="J26" s="509"/>
      <c r="K26" s="509"/>
      <c r="L26" s="509"/>
      <c r="M26" s="509"/>
      <c r="N26" s="509"/>
      <c r="O26" s="509"/>
      <c r="P26" s="509"/>
      <c r="Q26" s="509"/>
      <c r="R26" s="509"/>
      <c r="S26" s="509"/>
      <c r="T26" s="509"/>
      <c r="U26" s="509"/>
      <c r="V26" s="509"/>
      <c r="W26" s="509"/>
      <c r="X26" s="509"/>
      <c r="Y26" s="509"/>
      <c r="Z26" s="509"/>
      <c r="AA26" s="509"/>
      <c r="AB26" s="509"/>
      <c r="AC26" s="509"/>
      <c r="AD26" s="510"/>
    </row>
    <row r="27" spans="2:30" ht="16.5" customHeight="1">
      <c r="B27" s="515"/>
      <c r="C27" s="516"/>
      <c r="D27" s="511" t="s">
        <v>7</v>
      </c>
      <c r="E27" s="314"/>
      <c r="F27" s="314"/>
      <c r="G27" s="314"/>
      <c r="H27" s="314"/>
      <c r="I27" s="315">
        <f>'指定申請（入力）'!C104&amp;""</f>
      </c>
      <c r="J27" s="315"/>
      <c r="K27" s="315"/>
      <c r="L27" s="315"/>
      <c r="M27" s="315"/>
      <c r="N27" s="315"/>
      <c r="O27" s="315"/>
      <c r="P27" s="315"/>
      <c r="Q27" s="314" t="s">
        <v>8</v>
      </c>
      <c r="R27" s="314"/>
      <c r="S27" s="314"/>
      <c r="T27" s="314"/>
      <c r="U27" s="314"/>
      <c r="V27" s="315">
        <f>'指定申請（入力）'!C105&amp;""</f>
      </c>
      <c r="W27" s="315"/>
      <c r="X27" s="315"/>
      <c r="Y27" s="315"/>
      <c r="Z27" s="315"/>
      <c r="AA27" s="315"/>
      <c r="AB27" s="315"/>
      <c r="AC27" s="315"/>
      <c r="AD27" s="512"/>
    </row>
    <row r="28" spans="2:30" ht="16.5" customHeight="1">
      <c r="B28" s="515"/>
      <c r="C28" s="516"/>
      <c r="D28" s="497" t="s">
        <v>206</v>
      </c>
      <c r="E28" s="498"/>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9"/>
    </row>
    <row r="29" spans="2:30" ht="16.5" customHeight="1">
      <c r="B29" s="515"/>
      <c r="C29" s="516"/>
      <c r="D29" s="500" t="s">
        <v>207</v>
      </c>
      <c r="E29" s="501"/>
      <c r="F29" s="501"/>
      <c r="G29" s="501"/>
      <c r="H29" s="501"/>
      <c r="I29" s="501"/>
      <c r="J29" s="502"/>
      <c r="K29" s="333" t="str">
        <f>IF('指定申請（入力）'!C109="","一戸建て",IF('指定申請（入力）'!C109="一戸建て","一戸建て",""))</f>
        <v>一戸建て</v>
      </c>
      <c r="L29" s="503"/>
      <c r="M29" s="503"/>
      <c r="N29" s="121"/>
      <c r="O29" s="503" t="str">
        <f>IF('指定申請（入力）'!C109="","アパート",IF('指定申請（入力）'!C109="アパート","アパート",""))</f>
        <v>アパート</v>
      </c>
      <c r="P29" s="503"/>
      <c r="Q29" s="503"/>
      <c r="R29" s="121"/>
      <c r="S29" s="503" t="str">
        <f>IF('指定申請（入力）'!C109="","マンション",IF('指定申請（入力）'!C109="マンション","マンション",""))</f>
        <v>マンション</v>
      </c>
      <c r="T29" s="503"/>
      <c r="U29" s="503"/>
      <c r="V29" s="504" t="str">
        <f>IF('指定申請（入力）'!C109="","その他",IF('指定申請（入力）'!C109="その他","その他",""))</f>
        <v>その他</v>
      </c>
      <c r="W29" s="504"/>
      <c r="X29" s="504"/>
      <c r="Y29" s="495" t="str">
        <f>IF('指定申請（入力）'!C109="","（　　　　　　　　　　　　）",IF('指定申請（入力）'!C109="その他","（"&amp;'指定申請（入力）'!C110&amp;"）",""))</f>
        <v>（　　　　　　　　　　　　）</v>
      </c>
      <c r="Z29" s="495"/>
      <c r="AA29" s="495"/>
      <c r="AB29" s="495"/>
      <c r="AC29" s="495"/>
      <c r="AD29" s="496"/>
    </row>
    <row r="30" spans="2:30" ht="16.5" customHeight="1">
      <c r="B30" s="515"/>
      <c r="C30" s="516"/>
      <c r="D30" s="480" t="s">
        <v>208</v>
      </c>
      <c r="E30" s="481"/>
      <c r="F30" s="481"/>
      <c r="G30" s="481"/>
      <c r="H30" s="481"/>
      <c r="I30" s="481"/>
      <c r="J30" s="481"/>
      <c r="K30" s="410">
        <f>'指定申請（入力）'!C111&amp;""</f>
      </c>
      <c r="L30" s="470"/>
      <c r="M30" s="470"/>
      <c r="N30" s="470"/>
      <c r="O30" s="470"/>
      <c r="P30" s="470"/>
      <c r="Q30" s="470"/>
      <c r="R30" s="470"/>
      <c r="S30" s="470"/>
      <c r="T30" s="470"/>
      <c r="U30" s="470"/>
      <c r="V30" s="470"/>
      <c r="W30" s="470"/>
      <c r="X30" s="470"/>
      <c r="Y30" s="470"/>
      <c r="Z30" s="470"/>
      <c r="AA30" s="470"/>
      <c r="AB30" s="470"/>
      <c r="AC30" s="470"/>
      <c r="AD30" s="482"/>
    </row>
    <row r="31" spans="2:30" ht="16.5" customHeight="1">
      <c r="B31" s="515"/>
      <c r="C31" s="516"/>
      <c r="D31" s="483" t="s">
        <v>209</v>
      </c>
      <c r="E31" s="484"/>
      <c r="F31" s="484"/>
      <c r="G31" s="484"/>
      <c r="H31" s="484"/>
      <c r="I31" s="484"/>
      <c r="J31" s="485"/>
      <c r="K31" s="488" t="str">
        <f>IF('指定申請（入力）'!O112=0,"ア．敷金",IF('指定申請（入力）'!N112&lt;&gt;"","ア．敷金",""))</f>
        <v>ア．敷金</v>
      </c>
      <c r="L31" s="484"/>
      <c r="M31" s="484"/>
      <c r="N31" s="146"/>
      <c r="O31" s="147"/>
      <c r="P31" s="489" t="str">
        <f>IF('指定申請（入力）'!O112=0,"イ．礼金",IF('指定申請（入力）'!N113&lt;&gt;"","イ．礼金",""))</f>
        <v>イ．礼金</v>
      </c>
      <c r="Q31" s="490"/>
      <c r="R31" s="490"/>
      <c r="S31" s="147"/>
      <c r="T31" s="491" t="str">
        <f>IF('指定申請（入力）'!O112=0,"ウ．家賃(月額)",IF('指定申請（入力）'!N114&lt;&gt;"","ウ．家賃(月額)",""))</f>
        <v>ウ．家賃(月額)</v>
      </c>
      <c r="U31" s="491"/>
      <c r="V31" s="491"/>
      <c r="W31" s="491"/>
      <c r="X31" s="491"/>
      <c r="Y31" s="492" t="str">
        <f>IF(T31="","",IF('指定申請（入力）'!N114="〇",'指定申請（入力）'!C117&amp;" 円","　　　　　　　　円"))</f>
        <v>　　　　　　　　円</v>
      </c>
      <c r="Z31" s="492"/>
      <c r="AA31" s="492"/>
      <c r="AB31" s="492"/>
      <c r="AC31" s="492"/>
      <c r="AD31" s="148"/>
    </row>
    <row r="32" spans="2:30" ht="16.5" customHeight="1">
      <c r="B32" s="515"/>
      <c r="C32" s="516"/>
      <c r="D32" s="486"/>
      <c r="E32" s="357"/>
      <c r="F32" s="357"/>
      <c r="G32" s="357"/>
      <c r="H32" s="357"/>
      <c r="I32" s="357"/>
      <c r="J32" s="358"/>
      <c r="K32" s="493" t="str">
        <f>IF('指定申請（入力）'!O112=0,"エ．契約期間",IF('指定申請（入力）'!N115&lt;&gt;"","エ．契約期間",""))</f>
        <v>エ．契約期間</v>
      </c>
      <c r="L32" s="493"/>
      <c r="M32" s="493"/>
      <c r="N32" s="493"/>
      <c r="O32" s="150"/>
      <c r="P32" s="494" t="str">
        <f>IF('指定申請（入力）'!O112=0,"オ．賃貸料がない理由",IF('指定申請（入力）'!N116&lt;&gt;"","オ．賃貸料がない理由",""))</f>
        <v>オ．賃貸料がない理由</v>
      </c>
      <c r="Q32" s="494"/>
      <c r="R32" s="494"/>
      <c r="S32" s="494"/>
      <c r="T32" s="494"/>
      <c r="U32" s="494"/>
      <c r="V32" s="494"/>
      <c r="W32" s="312" t="str">
        <f>IF(P32="","",IF('指定申請（入力）'!N116="〇","（"&amp;'指定申請（入力）'!C118&amp;"）","（　　　　　　　　　　　　　　　　　）"))</f>
        <v>（　　　　　　　　　　　　　　　　　）</v>
      </c>
      <c r="X32" s="312"/>
      <c r="Y32" s="312"/>
      <c r="Z32" s="312"/>
      <c r="AA32" s="312"/>
      <c r="AB32" s="312"/>
      <c r="AC32" s="312"/>
      <c r="AD32" s="525"/>
    </row>
    <row r="33" spans="2:30" ht="16.5" customHeight="1">
      <c r="B33" s="515"/>
      <c r="C33" s="516"/>
      <c r="D33" s="487"/>
      <c r="E33" s="372"/>
      <c r="F33" s="372"/>
      <c r="G33" s="372"/>
      <c r="H33" s="372"/>
      <c r="I33" s="372"/>
      <c r="J33" s="373"/>
      <c r="K33" s="495" t="s">
        <v>80</v>
      </c>
      <c r="L33" s="495"/>
      <c r="M33" s="495"/>
      <c r="N33" s="495"/>
      <c r="O33" s="495"/>
      <c r="P33" s="495"/>
      <c r="Q33" s="495"/>
      <c r="R33" s="495"/>
      <c r="S33" s="495"/>
      <c r="T33" s="495"/>
      <c r="U33" s="495"/>
      <c r="V33" s="495"/>
      <c r="W33" s="495"/>
      <c r="X33" s="495"/>
      <c r="Y33" s="495"/>
      <c r="Z33" s="495"/>
      <c r="AA33" s="495"/>
      <c r="AB33" s="495"/>
      <c r="AC33" s="495"/>
      <c r="AD33" s="496"/>
    </row>
    <row r="34" spans="2:30" ht="16.5" customHeight="1">
      <c r="B34" s="515"/>
      <c r="C34" s="516"/>
      <c r="D34" s="478" t="s">
        <v>210</v>
      </c>
      <c r="E34" s="335"/>
      <c r="F34" s="335"/>
      <c r="G34" s="335"/>
      <c r="H34" s="335"/>
      <c r="I34" s="335"/>
      <c r="J34" s="336"/>
      <c r="K34" s="378">
        <f>'指定申請（入力）'!C119&amp;""</f>
      </c>
      <c r="L34" s="422"/>
      <c r="M34" s="422"/>
      <c r="N34" s="422"/>
      <c r="O34" s="142" t="s">
        <v>161</v>
      </c>
      <c r="P34" s="142"/>
      <c r="Q34" s="142"/>
      <c r="R34" s="142"/>
      <c r="S34" s="142"/>
      <c r="T34" s="142"/>
      <c r="U34" s="142"/>
      <c r="V34" s="142"/>
      <c r="W34" s="142"/>
      <c r="X34" s="142"/>
      <c r="Y34" s="142"/>
      <c r="Z34" s="142"/>
      <c r="AA34" s="142"/>
      <c r="AB34" s="142"/>
      <c r="AC34" s="142"/>
      <c r="AD34" s="143"/>
    </row>
    <row r="35" spans="2:30" s="120" customFormat="1" ht="16.5" customHeight="1">
      <c r="B35" s="515"/>
      <c r="C35" s="516"/>
      <c r="D35" s="478" t="s">
        <v>211</v>
      </c>
      <c r="E35" s="473"/>
      <c r="F35" s="473"/>
      <c r="G35" s="473"/>
      <c r="H35" s="473"/>
      <c r="I35" s="473"/>
      <c r="J35" s="479"/>
      <c r="K35" s="378">
        <f>'指定申請（入力）'!C120&amp;""</f>
      </c>
      <c r="L35" s="422"/>
      <c r="M35" s="422"/>
      <c r="N35" s="422"/>
      <c r="O35" s="144" t="s">
        <v>99</v>
      </c>
      <c r="P35" s="477" t="s">
        <v>212</v>
      </c>
      <c r="Q35" s="477"/>
      <c r="R35" s="477"/>
      <c r="S35" s="422">
        <f>'指定申請（入力）'!C121&amp;""</f>
      </c>
      <c r="T35" s="422"/>
      <c r="U35" s="470" t="s">
        <v>213</v>
      </c>
      <c r="V35" s="470"/>
      <c r="W35" s="144"/>
      <c r="X35" s="144"/>
      <c r="Y35" s="152"/>
      <c r="Z35" s="152"/>
      <c r="AA35" s="144"/>
      <c r="AB35" s="144"/>
      <c r="AC35" s="144"/>
      <c r="AD35" s="145"/>
    </row>
    <row r="36" spans="2:30" s="120" customFormat="1" ht="16.5" customHeight="1">
      <c r="B36" s="515"/>
      <c r="C36" s="516"/>
      <c r="D36" s="469" t="s">
        <v>214</v>
      </c>
      <c r="E36" s="470"/>
      <c r="F36" s="470"/>
      <c r="G36" s="470"/>
      <c r="H36" s="470"/>
      <c r="I36" s="470"/>
      <c r="J36" s="470"/>
      <c r="K36" s="470"/>
      <c r="L36" s="470"/>
      <c r="M36" s="470"/>
      <c r="N36" s="470"/>
      <c r="O36" s="471"/>
      <c r="P36" s="378">
        <f>'指定申請（入力）'!C122&amp;""</f>
      </c>
      <c r="Q36" s="422"/>
      <c r="R36" s="422"/>
      <c r="S36" s="422"/>
      <c r="T36" s="142" t="s">
        <v>75</v>
      </c>
      <c r="U36" s="142"/>
      <c r="V36" s="142"/>
      <c r="W36" s="142"/>
      <c r="X36" s="142"/>
      <c r="Y36" s="142"/>
      <c r="Z36" s="142"/>
      <c r="AA36" s="142"/>
      <c r="AB36" s="142"/>
      <c r="AC36" s="142"/>
      <c r="AD36" s="143"/>
    </row>
    <row r="37" spans="2:30" s="120" customFormat="1" ht="16.5" customHeight="1">
      <c r="B37" s="515"/>
      <c r="C37" s="516"/>
      <c r="D37" s="469" t="s">
        <v>215</v>
      </c>
      <c r="E37" s="470"/>
      <c r="F37" s="470"/>
      <c r="G37" s="470"/>
      <c r="H37" s="470"/>
      <c r="I37" s="470"/>
      <c r="J37" s="470"/>
      <c r="K37" s="470"/>
      <c r="L37" s="470"/>
      <c r="M37" s="470"/>
      <c r="N37" s="470"/>
      <c r="O37" s="471"/>
      <c r="P37" s="149"/>
      <c r="Q37" s="477" t="str">
        <f>IF('指定申請（入力）'!C123="","有",IF('指定申請（入力）'!C123="有","有",""))</f>
        <v>有</v>
      </c>
      <c r="R37" s="477"/>
      <c r="S37" s="470" t="str">
        <f>IF('指定申請（入力）'!C123="","（　　　　　箇所）",IF('指定申請（入力）'!C123="有","（ "&amp;'指定申請（入力）'!C124&amp;" 箇所）",""))</f>
        <v>（　　　　　箇所）</v>
      </c>
      <c r="T37" s="470"/>
      <c r="U37" s="470"/>
      <c r="V37" s="470"/>
      <c r="W37" s="470"/>
      <c r="X37" s="149" t="s">
        <v>216</v>
      </c>
      <c r="Z37" s="422" t="str">
        <f>IF('指定申請（入力）'!C123="","無",IF('指定申請（入力）'!C123="無","無",""))</f>
        <v>無</v>
      </c>
      <c r="AA37" s="422"/>
      <c r="AD37" s="153"/>
    </row>
    <row r="38" spans="2:30" s="120" customFormat="1" ht="16.5" customHeight="1">
      <c r="B38" s="515"/>
      <c r="C38" s="516"/>
      <c r="D38" s="469" t="s">
        <v>217</v>
      </c>
      <c r="E38" s="470"/>
      <c r="F38" s="470"/>
      <c r="G38" s="470"/>
      <c r="H38" s="470"/>
      <c r="I38" s="470"/>
      <c r="J38" s="470"/>
      <c r="K38" s="470"/>
      <c r="L38" s="470"/>
      <c r="M38" s="470"/>
      <c r="N38" s="470"/>
      <c r="O38" s="470"/>
      <c r="P38" s="470"/>
      <c r="Q38" s="470"/>
      <c r="R38" s="470"/>
      <c r="S38" s="470"/>
      <c r="T38" s="470"/>
      <c r="U38" s="470"/>
      <c r="V38" s="470"/>
      <c r="W38" s="470"/>
      <c r="X38" s="471"/>
      <c r="Y38" s="472">
        <f>'指定申請（入力）'!C125&amp;""</f>
      </c>
      <c r="Z38" s="473"/>
      <c r="AA38" s="473"/>
      <c r="AB38" s="473"/>
      <c r="AC38" s="473"/>
      <c r="AD38" s="474"/>
    </row>
    <row r="39" spans="2:30" s="120" customFormat="1" ht="16.5" customHeight="1">
      <c r="B39" s="515"/>
      <c r="C39" s="516"/>
      <c r="D39" s="464" t="s">
        <v>72</v>
      </c>
      <c r="E39" s="465"/>
      <c r="F39" s="465"/>
      <c r="G39" s="465"/>
      <c r="H39" s="465"/>
      <c r="I39" s="465"/>
      <c r="J39" s="465"/>
      <c r="K39" s="475" t="str">
        <f>IF('指定申請（入力）'!N126=0,"身体障害者",IF('指定申請（入力）'!M126&lt;&gt;"","身体障害者",""))</f>
        <v>身体障害者</v>
      </c>
      <c r="L39" s="475"/>
      <c r="M39" s="475"/>
      <c r="N39" s="475"/>
      <c r="O39" s="475"/>
      <c r="P39" s="475" t="str">
        <f>IF('指定申請（入力）'!N126=0,"知的障害者",IF('指定申請（入力）'!M127&lt;&gt;"","知的障害者",""))</f>
        <v>知的障害者</v>
      </c>
      <c r="Q39" s="475"/>
      <c r="R39" s="475"/>
      <c r="S39" s="475"/>
      <c r="T39" s="475"/>
      <c r="U39" s="475" t="str">
        <f>IF('指定申請（入力）'!N126=0,"精神障害者",IF('指定申請（入力）'!M128&lt;&gt;"","精神障害者",""))</f>
        <v>精神障害者</v>
      </c>
      <c r="V39" s="475"/>
      <c r="W39" s="475"/>
      <c r="X39" s="475"/>
      <c r="Y39" s="475"/>
      <c r="Z39" s="475" t="str">
        <f>IF('指定申請（入力）'!N126=0,"難病等対象者",IF('指定申請（入力）'!M129&lt;&gt;"","難病等対象者",""))</f>
        <v>難病等対象者</v>
      </c>
      <c r="AA39" s="475"/>
      <c r="AB39" s="475"/>
      <c r="AC39" s="475"/>
      <c r="AD39" s="476"/>
    </row>
    <row r="40" spans="2:30" s="120" customFormat="1" ht="16.5" customHeight="1">
      <c r="B40" s="515"/>
      <c r="C40" s="516"/>
      <c r="D40" s="464" t="s">
        <v>67</v>
      </c>
      <c r="E40" s="465"/>
      <c r="F40" s="465"/>
      <c r="G40" s="465"/>
      <c r="H40" s="465"/>
      <c r="I40" s="465"/>
      <c r="J40" s="465"/>
      <c r="K40" s="466" t="s">
        <v>218</v>
      </c>
      <c r="L40" s="467"/>
      <c r="M40" s="455" t="str">
        <f>'指定申請（入力）'!C130&amp;" 円"</f>
        <v> 円</v>
      </c>
      <c r="N40" s="455"/>
      <c r="O40" s="456"/>
      <c r="P40" s="468" t="s">
        <v>219</v>
      </c>
      <c r="Q40" s="457"/>
      <c r="R40" s="455" t="str">
        <f>'指定申請（入力）'!C131&amp;" 円"</f>
        <v> 円</v>
      </c>
      <c r="S40" s="455"/>
      <c r="T40" s="455"/>
      <c r="U40" s="468" t="s">
        <v>220</v>
      </c>
      <c r="V40" s="457"/>
      <c r="W40" s="455" t="str">
        <f>'指定申請（入力）'!C132&amp;" 円"</f>
        <v> 円</v>
      </c>
      <c r="X40" s="455"/>
      <c r="Y40" s="456"/>
      <c r="Z40" s="422" t="s">
        <v>221</v>
      </c>
      <c r="AA40" s="457"/>
      <c r="AB40" s="455" t="str">
        <f>'指定申請（入力）'!C133&amp;" 円"</f>
        <v> 円</v>
      </c>
      <c r="AC40" s="455"/>
      <c r="AD40" s="458"/>
    </row>
    <row r="41" spans="2:30" s="120" customFormat="1" ht="16.5" customHeight="1" thickBot="1">
      <c r="B41" s="517"/>
      <c r="C41" s="518"/>
      <c r="D41" s="459" t="s">
        <v>222</v>
      </c>
      <c r="E41" s="460"/>
      <c r="F41" s="460"/>
      <c r="G41" s="460"/>
      <c r="H41" s="460"/>
      <c r="I41" s="460"/>
      <c r="J41" s="460"/>
      <c r="K41" s="461">
        <f>'指定申請（入力）'!C134&amp;""</f>
      </c>
      <c r="L41" s="462"/>
      <c r="M41" s="462"/>
      <c r="N41" s="462"/>
      <c r="O41" s="462"/>
      <c r="P41" s="462"/>
      <c r="Q41" s="462"/>
      <c r="R41" s="462"/>
      <c r="S41" s="462"/>
      <c r="T41" s="462"/>
      <c r="U41" s="462"/>
      <c r="V41" s="462"/>
      <c r="W41" s="462"/>
      <c r="X41" s="462"/>
      <c r="Y41" s="462"/>
      <c r="Z41" s="462"/>
      <c r="AA41" s="462"/>
      <c r="AB41" s="462"/>
      <c r="AC41" s="462"/>
      <c r="AD41" s="463"/>
    </row>
    <row r="42" spans="2:30" ht="16.5" customHeight="1">
      <c r="B42" s="513" t="s">
        <v>87</v>
      </c>
      <c r="C42" s="514"/>
      <c r="D42" s="519" t="s">
        <v>32</v>
      </c>
      <c r="E42" s="520"/>
      <c r="F42" s="520"/>
      <c r="G42" s="520"/>
      <c r="H42" s="520"/>
      <c r="I42" s="521">
        <f>'指定申請（入力）'!C138&amp;""</f>
      </c>
      <c r="J42" s="521"/>
      <c r="K42" s="521"/>
      <c r="L42" s="521"/>
      <c r="M42" s="521"/>
      <c r="N42" s="521"/>
      <c r="O42" s="521"/>
      <c r="P42" s="521"/>
      <c r="Q42" s="521"/>
      <c r="R42" s="521"/>
      <c r="S42" s="521"/>
      <c r="T42" s="521"/>
      <c r="U42" s="521"/>
      <c r="V42" s="521"/>
      <c r="W42" s="521"/>
      <c r="X42" s="521"/>
      <c r="Y42" s="521"/>
      <c r="Z42" s="521"/>
      <c r="AA42" s="521"/>
      <c r="AB42" s="521"/>
      <c r="AC42" s="521"/>
      <c r="AD42" s="522"/>
    </row>
    <row r="43" spans="2:30" ht="16.5" customHeight="1">
      <c r="B43" s="515"/>
      <c r="C43" s="516"/>
      <c r="D43" s="523" t="s">
        <v>1</v>
      </c>
      <c r="E43" s="308"/>
      <c r="F43" s="308"/>
      <c r="G43" s="308"/>
      <c r="H43" s="308"/>
      <c r="I43" s="316">
        <f>'指定申請（入力）'!C137&amp;""</f>
      </c>
      <c r="J43" s="316"/>
      <c r="K43" s="316"/>
      <c r="L43" s="316"/>
      <c r="M43" s="316"/>
      <c r="N43" s="316"/>
      <c r="O43" s="316"/>
      <c r="P43" s="316"/>
      <c r="Q43" s="316"/>
      <c r="R43" s="316"/>
      <c r="S43" s="316"/>
      <c r="T43" s="316"/>
      <c r="U43" s="316"/>
      <c r="V43" s="316"/>
      <c r="W43" s="316"/>
      <c r="X43" s="316"/>
      <c r="Y43" s="316"/>
      <c r="Z43" s="316"/>
      <c r="AA43" s="316"/>
      <c r="AB43" s="316"/>
      <c r="AC43" s="316"/>
      <c r="AD43" s="524"/>
    </row>
    <row r="44" spans="2:30" ht="16.5" customHeight="1">
      <c r="B44" s="515"/>
      <c r="C44" s="516"/>
      <c r="D44" s="505" t="s">
        <v>2</v>
      </c>
      <c r="E44" s="322"/>
      <c r="F44" s="322"/>
      <c r="G44" s="322"/>
      <c r="H44" s="323"/>
      <c r="I44" s="118" t="s">
        <v>137</v>
      </c>
      <c r="J44" s="309">
        <f>IF('指定申請（入力）'!C139,'指定申請（入力）'!C139,"")</f>
      </c>
      <c r="K44" s="309"/>
      <c r="L44" s="309"/>
      <c r="M44" s="309"/>
      <c r="N44" s="309"/>
      <c r="O44" s="309"/>
      <c r="P44" s="309"/>
      <c r="Q44" s="309"/>
      <c r="R44" s="309"/>
      <c r="S44" s="309"/>
      <c r="T44" s="309"/>
      <c r="U44" s="309"/>
      <c r="V44" s="309"/>
      <c r="W44" s="309"/>
      <c r="X44" s="309"/>
      <c r="Y44" s="309"/>
      <c r="Z44" s="309"/>
      <c r="AA44" s="309"/>
      <c r="AB44" s="309"/>
      <c r="AC44" s="309"/>
      <c r="AD44" s="507"/>
    </row>
    <row r="45" spans="2:30" ht="16.5" customHeight="1">
      <c r="B45" s="515"/>
      <c r="C45" s="516"/>
      <c r="D45" s="506"/>
      <c r="E45" s="325"/>
      <c r="F45" s="325"/>
      <c r="G45" s="325"/>
      <c r="H45" s="326"/>
      <c r="I45" s="508">
        <f>'指定申請（入力）'!C140&amp;""</f>
      </c>
      <c r="J45" s="509"/>
      <c r="K45" s="509"/>
      <c r="L45" s="509"/>
      <c r="M45" s="509"/>
      <c r="N45" s="509"/>
      <c r="O45" s="509"/>
      <c r="P45" s="509"/>
      <c r="Q45" s="509"/>
      <c r="R45" s="509"/>
      <c r="S45" s="509"/>
      <c r="T45" s="509"/>
      <c r="U45" s="509"/>
      <c r="V45" s="509"/>
      <c r="W45" s="509"/>
      <c r="X45" s="509"/>
      <c r="Y45" s="509"/>
      <c r="Z45" s="509"/>
      <c r="AA45" s="509"/>
      <c r="AB45" s="509"/>
      <c r="AC45" s="509"/>
      <c r="AD45" s="510"/>
    </row>
    <row r="46" spans="2:30" ht="16.5" customHeight="1">
      <c r="B46" s="515"/>
      <c r="C46" s="516"/>
      <c r="D46" s="511" t="s">
        <v>7</v>
      </c>
      <c r="E46" s="314"/>
      <c r="F46" s="314"/>
      <c r="G46" s="314"/>
      <c r="H46" s="314"/>
      <c r="I46" s="315">
        <f>'指定申請（入力）'!C141&amp;""</f>
      </c>
      <c r="J46" s="315"/>
      <c r="K46" s="315"/>
      <c r="L46" s="315"/>
      <c r="M46" s="315"/>
      <c r="N46" s="315"/>
      <c r="O46" s="315"/>
      <c r="P46" s="315"/>
      <c r="Q46" s="314" t="s">
        <v>8</v>
      </c>
      <c r="R46" s="314"/>
      <c r="S46" s="314"/>
      <c r="T46" s="314"/>
      <c r="U46" s="314"/>
      <c r="V46" s="315">
        <f>'指定申請（入力）'!C142&amp;""</f>
      </c>
      <c r="W46" s="315"/>
      <c r="X46" s="315"/>
      <c r="Y46" s="315"/>
      <c r="Z46" s="315"/>
      <c r="AA46" s="315"/>
      <c r="AB46" s="315"/>
      <c r="AC46" s="315"/>
      <c r="AD46" s="512"/>
    </row>
    <row r="47" spans="2:30" ht="16.5" customHeight="1">
      <c r="B47" s="515"/>
      <c r="C47" s="516"/>
      <c r="D47" s="497" t="s">
        <v>206</v>
      </c>
      <c r="E47" s="498"/>
      <c r="F47" s="498"/>
      <c r="G47" s="498"/>
      <c r="H47" s="498"/>
      <c r="I47" s="498"/>
      <c r="J47" s="498"/>
      <c r="K47" s="498"/>
      <c r="L47" s="498"/>
      <c r="M47" s="498"/>
      <c r="N47" s="498"/>
      <c r="O47" s="498"/>
      <c r="P47" s="498"/>
      <c r="Q47" s="498"/>
      <c r="R47" s="498"/>
      <c r="S47" s="498"/>
      <c r="T47" s="498"/>
      <c r="U47" s="498"/>
      <c r="V47" s="498"/>
      <c r="W47" s="498"/>
      <c r="X47" s="498"/>
      <c r="Y47" s="498"/>
      <c r="Z47" s="498"/>
      <c r="AA47" s="498"/>
      <c r="AB47" s="498"/>
      <c r="AC47" s="498"/>
      <c r="AD47" s="499"/>
    </row>
    <row r="48" spans="2:30" ht="16.5" customHeight="1">
      <c r="B48" s="515"/>
      <c r="C48" s="516"/>
      <c r="D48" s="500" t="s">
        <v>207</v>
      </c>
      <c r="E48" s="501"/>
      <c r="F48" s="501"/>
      <c r="G48" s="501"/>
      <c r="H48" s="501"/>
      <c r="I48" s="501"/>
      <c r="J48" s="502"/>
      <c r="K48" s="333" t="str">
        <f>IF('指定申請（入力）'!C146="","一戸建て",IF('指定申請（入力）'!C146="一戸建て","一戸建て",""))</f>
        <v>一戸建て</v>
      </c>
      <c r="L48" s="503"/>
      <c r="M48" s="503"/>
      <c r="N48" s="121"/>
      <c r="O48" s="503" t="str">
        <f>IF('指定申請（入力）'!C146="","アパート",IF('指定申請（入力）'!C146="アパート","アパート",""))</f>
        <v>アパート</v>
      </c>
      <c r="P48" s="503"/>
      <c r="Q48" s="503"/>
      <c r="R48" s="121"/>
      <c r="S48" s="503" t="str">
        <f>IF('指定申請（入力）'!C146="","マンション",IF('指定申請（入力）'!C146="マンション","マンション",""))</f>
        <v>マンション</v>
      </c>
      <c r="T48" s="503"/>
      <c r="U48" s="503"/>
      <c r="V48" s="504" t="str">
        <f>IF('指定申請（入力）'!C146="","その他",IF('指定申請（入力）'!C146="その他","その他",""))</f>
        <v>その他</v>
      </c>
      <c r="W48" s="504"/>
      <c r="X48" s="504"/>
      <c r="Y48" s="495" t="str">
        <f>IF('指定申請（入力）'!C146="","（　　　　　　　　　　　　）",IF('指定申請（入力）'!C146="その他","（"&amp;'指定申請（入力）'!C147&amp;"）",""))</f>
        <v>（　　　　　　　　　　　　）</v>
      </c>
      <c r="Z48" s="495"/>
      <c r="AA48" s="495"/>
      <c r="AB48" s="495"/>
      <c r="AC48" s="495"/>
      <c r="AD48" s="496"/>
    </row>
    <row r="49" spans="2:30" ht="16.5" customHeight="1">
      <c r="B49" s="515"/>
      <c r="C49" s="516"/>
      <c r="D49" s="480" t="s">
        <v>208</v>
      </c>
      <c r="E49" s="481"/>
      <c r="F49" s="481"/>
      <c r="G49" s="481"/>
      <c r="H49" s="481"/>
      <c r="I49" s="481"/>
      <c r="J49" s="481"/>
      <c r="K49" s="410">
        <f>'指定申請（入力）'!C148&amp;""</f>
      </c>
      <c r="L49" s="470"/>
      <c r="M49" s="470"/>
      <c r="N49" s="470"/>
      <c r="O49" s="470"/>
      <c r="P49" s="470"/>
      <c r="Q49" s="470"/>
      <c r="R49" s="470"/>
      <c r="S49" s="470"/>
      <c r="T49" s="470"/>
      <c r="U49" s="470"/>
      <c r="V49" s="470"/>
      <c r="W49" s="470"/>
      <c r="X49" s="470"/>
      <c r="Y49" s="470"/>
      <c r="Z49" s="470"/>
      <c r="AA49" s="470"/>
      <c r="AB49" s="470"/>
      <c r="AC49" s="470"/>
      <c r="AD49" s="482"/>
    </row>
    <row r="50" spans="2:30" ht="16.5" customHeight="1">
      <c r="B50" s="515"/>
      <c r="C50" s="516"/>
      <c r="D50" s="483" t="s">
        <v>209</v>
      </c>
      <c r="E50" s="484"/>
      <c r="F50" s="484"/>
      <c r="G50" s="484"/>
      <c r="H50" s="484"/>
      <c r="I50" s="484"/>
      <c r="J50" s="485"/>
      <c r="K50" s="488" t="str">
        <f>IF('指定申請（入力）'!O149=0,"ア．敷金",IF('指定申請（入力）'!N149&lt;&gt;"","ア．敷金",""))</f>
        <v>ア．敷金</v>
      </c>
      <c r="L50" s="484"/>
      <c r="M50" s="484"/>
      <c r="N50" s="146"/>
      <c r="O50" s="147"/>
      <c r="P50" s="489" t="str">
        <f>IF('指定申請（入力）'!O149=0,"イ．礼金",IF('指定申請（入力）'!N150&lt;&gt;"","イ．礼金",""))</f>
        <v>イ．礼金</v>
      </c>
      <c r="Q50" s="490"/>
      <c r="R50" s="490"/>
      <c r="S50" s="147"/>
      <c r="T50" s="491" t="str">
        <f>IF('指定申請（入力）'!O149=0,"ウ．家賃(月額)",IF('指定申請（入力）'!N151&lt;&gt;"","ウ．家賃(月額)",""))</f>
        <v>ウ．家賃(月額)</v>
      </c>
      <c r="U50" s="491"/>
      <c r="V50" s="491"/>
      <c r="W50" s="491"/>
      <c r="X50" s="491"/>
      <c r="Y50" s="492" t="str">
        <f>IF(T50="","",IF('指定申請（入力）'!N151="〇",'指定申請（入力）'!C154&amp;" 円","　　　　　　　　円"))</f>
        <v>　　　　　　　　円</v>
      </c>
      <c r="Z50" s="492"/>
      <c r="AA50" s="492"/>
      <c r="AB50" s="492"/>
      <c r="AC50" s="492"/>
      <c r="AD50" s="148"/>
    </row>
    <row r="51" spans="2:30" ht="16.5" customHeight="1">
      <c r="B51" s="515"/>
      <c r="C51" s="516"/>
      <c r="D51" s="486"/>
      <c r="E51" s="357"/>
      <c r="F51" s="357"/>
      <c r="G51" s="357"/>
      <c r="H51" s="357"/>
      <c r="I51" s="357"/>
      <c r="J51" s="358"/>
      <c r="K51" s="493" t="str">
        <f>IF('指定申請（入力）'!O149=0,"エ．契約期間",IF('指定申請（入力）'!N152&lt;&gt;"","エ．契約期間",""))</f>
        <v>エ．契約期間</v>
      </c>
      <c r="L51" s="493"/>
      <c r="M51" s="493"/>
      <c r="N51" s="493"/>
      <c r="O51" s="150"/>
      <c r="P51" s="494" t="str">
        <f>IF('指定申請（入力）'!O149=0,"オ．賃貸料がない理由",IF('指定申請（入力）'!N153&lt;&gt;"","オ．賃貸料がない理由",""))</f>
        <v>オ．賃貸料がない理由</v>
      </c>
      <c r="Q51" s="494"/>
      <c r="R51" s="494"/>
      <c r="S51" s="494"/>
      <c r="T51" s="494"/>
      <c r="U51" s="494"/>
      <c r="V51" s="494"/>
      <c r="W51" s="312" t="str">
        <f>IF(P51="","",IF('指定申請（入力）'!N153="〇","（"&amp;'指定申請（入力）'!C155&amp;"）","（　　　　　　　　　　　　　　　　　）"))</f>
        <v>（　　　　　　　　　　　　　　　　　）</v>
      </c>
      <c r="X51" s="312"/>
      <c r="Y51" s="312"/>
      <c r="Z51" s="312"/>
      <c r="AA51" s="312"/>
      <c r="AB51" s="312"/>
      <c r="AC51" s="312"/>
      <c r="AD51" s="525"/>
    </row>
    <row r="52" spans="2:30" ht="16.5" customHeight="1">
      <c r="B52" s="515"/>
      <c r="C52" s="516"/>
      <c r="D52" s="487"/>
      <c r="E52" s="372"/>
      <c r="F52" s="372"/>
      <c r="G52" s="372"/>
      <c r="H52" s="372"/>
      <c r="I52" s="372"/>
      <c r="J52" s="373"/>
      <c r="K52" s="495" t="s">
        <v>80</v>
      </c>
      <c r="L52" s="495"/>
      <c r="M52" s="495"/>
      <c r="N52" s="495"/>
      <c r="O52" s="495"/>
      <c r="P52" s="495"/>
      <c r="Q52" s="495"/>
      <c r="R52" s="495"/>
      <c r="S52" s="495"/>
      <c r="T52" s="495"/>
      <c r="U52" s="495"/>
      <c r="V52" s="495"/>
      <c r="W52" s="495"/>
      <c r="X52" s="495"/>
      <c r="Y52" s="495"/>
      <c r="Z52" s="495"/>
      <c r="AA52" s="495"/>
      <c r="AB52" s="495"/>
      <c r="AC52" s="495"/>
      <c r="AD52" s="496"/>
    </row>
    <row r="53" spans="2:30" ht="16.5" customHeight="1">
      <c r="B53" s="515"/>
      <c r="C53" s="516"/>
      <c r="D53" s="478" t="s">
        <v>210</v>
      </c>
      <c r="E53" s="335"/>
      <c r="F53" s="335"/>
      <c r="G53" s="335"/>
      <c r="H53" s="335"/>
      <c r="I53" s="335"/>
      <c r="J53" s="336"/>
      <c r="K53" s="378">
        <f>'指定申請（入力）'!C156&amp;""</f>
      </c>
      <c r="L53" s="422"/>
      <c r="M53" s="422"/>
      <c r="N53" s="422"/>
      <c r="O53" s="142" t="s">
        <v>161</v>
      </c>
      <c r="P53" s="142"/>
      <c r="Q53" s="142"/>
      <c r="R53" s="142"/>
      <c r="S53" s="142"/>
      <c r="T53" s="142"/>
      <c r="U53" s="142"/>
      <c r="V53" s="142"/>
      <c r="W53" s="142"/>
      <c r="X53" s="142"/>
      <c r="Y53" s="142"/>
      <c r="Z53" s="142"/>
      <c r="AA53" s="142"/>
      <c r="AB53" s="142"/>
      <c r="AC53" s="142"/>
      <c r="AD53" s="143"/>
    </row>
    <row r="54" spans="2:30" s="120" customFormat="1" ht="16.5" customHeight="1">
      <c r="B54" s="515"/>
      <c r="C54" s="516"/>
      <c r="D54" s="478" t="s">
        <v>211</v>
      </c>
      <c r="E54" s="473"/>
      <c r="F54" s="473"/>
      <c r="G54" s="473"/>
      <c r="H54" s="473"/>
      <c r="I54" s="473"/>
      <c r="J54" s="479"/>
      <c r="K54" s="378">
        <f>'指定申請（入力）'!C157&amp;""</f>
      </c>
      <c r="L54" s="422"/>
      <c r="M54" s="422"/>
      <c r="N54" s="422"/>
      <c r="O54" s="144" t="s">
        <v>99</v>
      </c>
      <c r="P54" s="477" t="s">
        <v>212</v>
      </c>
      <c r="Q54" s="477"/>
      <c r="R54" s="477"/>
      <c r="S54" s="422">
        <f>'指定申請（入力）'!C158&amp;""</f>
      </c>
      <c r="T54" s="422"/>
      <c r="U54" s="470" t="s">
        <v>213</v>
      </c>
      <c r="V54" s="470"/>
      <c r="W54" s="144"/>
      <c r="X54" s="144"/>
      <c r="Y54" s="152"/>
      <c r="Z54" s="152"/>
      <c r="AA54" s="144"/>
      <c r="AB54" s="144"/>
      <c r="AC54" s="144"/>
      <c r="AD54" s="145"/>
    </row>
    <row r="55" spans="2:30" s="120" customFormat="1" ht="16.5" customHeight="1">
      <c r="B55" s="515"/>
      <c r="C55" s="516"/>
      <c r="D55" s="469" t="s">
        <v>214</v>
      </c>
      <c r="E55" s="470"/>
      <c r="F55" s="470"/>
      <c r="G55" s="470"/>
      <c r="H55" s="470"/>
      <c r="I55" s="470"/>
      <c r="J55" s="470"/>
      <c r="K55" s="470"/>
      <c r="L55" s="470"/>
      <c r="M55" s="470"/>
      <c r="N55" s="470"/>
      <c r="O55" s="471"/>
      <c r="P55" s="422">
        <f>'指定申請（入力）'!C159&amp;""</f>
      </c>
      <c r="Q55" s="422"/>
      <c r="R55" s="422"/>
      <c r="S55" s="422"/>
      <c r="T55" s="142" t="s">
        <v>75</v>
      </c>
      <c r="U55" s="142"/>
      <c r="V55" s="142"/>
      <c r="W55" s="142"/>
      <c r="X55" s="142"/>
      <c r="Y55" s="142"/>
      <c r="Z55" s="142"/>
      <c r="AA55" s="142"/>
      <c r="AB55" s="142"/>
      <c r="AC55" s="142"/>
      <c r="AD55" s="143"/>
    </row>
    <row r="56" spans="2:30" s="120" customFormat="1" ht="16.5" customHeight="1">
      <c r="B56" s="515"/>
      <c r="C56" s="516"/>
      <c r="D56" s="469" t="s">
        <v>215</v>
      </c>
      <c r="E56" s="470"/>
      <c r="F56" s="470"/>
      <c r="G56" s="470"/>
      <c r="H56" s="470"/>
      <c r="I56" s="470"/>
      <c r="J56" s="470"/>
      <c r="K56" s="470"/>
      <c r="L56" s="470"/>
      <c r="M56" s="470"/>
      <c r="N56" s="470"/>
      <c r="O56" s="471"/>
      <c r="P56" s="149"/>
      <c r="Q56" s="477" t="str">
        <f>IF('指定申請（入力）'!C160="","有",IF('指定申請（入力）'!C160="有","有",""))</f>
        <v>有</v>
      </c>
      <c r="R56" s="477"/>
      <c r="S56" s="470" t="str">
        <f>IF('指定申請（入力）'!C160="","（　　　　　箇所）",IF('指定申請（入力）'!C160="有","（ "&amp;'指定申請（入力）'!C161&amp;" 箇所）",""))</f>
        <v>（　　　　　箇所）</v>
      </c>
      <c r="T56" s="470"/>
      <c r="U56" s="470"/>
      <c r="V56" s="470"/>
      <c r="W56" s="470"/>
      <c r="X56" s="149" t="s">
        <v>216</v>
      </c>
      <c r="Z56" s="422" t="str">
        <f>IF('指定申請（入力）'!C160="","無",IF('指定申請（入力）'!C160="無","無",""))</f>
        <v>無</v>
      </c>
      <c r="AA56" s="422"/>
      <c r="AD56" s="153"/>
    </row>
    <row r="57" spans="2:30" s="120" customFormat="1" ht="16.5" customHeight="1">
      <c r="B57" s="515"/>
      <c r="C57" s="516"/>
      <c r="D57" s="469" t="s">
        <v>217</v>
      </c>
      <c r="E57" s="470"/>
      <c r="F57" s="470"/>
      <c r="G57" s="470"/>
      <c r="H57" s="470"/>
      <c r="I57" s="470"/>
      <c r="J57" s="470"/>
      <c r="K57" s="470"/>
      <c r="L57" s="470"/>
      <c r="M57" s="470"/>
      <c r="N57" s="470"/>
      <c r="O57" s="470"/>
      <c r="P57" s="470"/>
      <c r="Q57" s="470"/>
      <c r="R57" s="470"/>
      <c r="S57" s="470"/>
      <c r="T57" s="470"/>
      <c r="U57" s="470"/>
      <c r="V57" s="470"/>
      <c r="W57" s="470"/>
      <c r="X57" s="471"/>
      <c r="Y57" s="472">
        <f>'指定申請（入力）'!C162&amp;""</f>
      </c>
      <c r="Z57" s="473"/>
      <c r="AA57" s="473"/>
      <c r="AB57" s="473"/>
      <c r="AC57" s="473"/>
      <c r="AD57" s="474"/>
    </row>
    <row r="58" spans="2:30" s="120" customFormat="1" ht="16.5" customHeight="1">
      <c r="B58" s="515"/>
      <c r="C58" s="516"/>
      <c r="D58" s="464" t="s">
        <v>72</v>
      </c>
      <c r="E58" s="465"/>
      <c r="F58" s="465"/>
      <c r="G58" s="465"/>
      <c r="H58" s="465"/>
      <c r="I58" s="465"/>
      <c r="J58" s="465"/>
      <c r="K58" s="475" t="str">
        <f>IF('指定申請（入力）'!N163=0,"身体障害者",IF('指定申請（入力）'!M163&lt;&gt;"","身体障害者",""))</f>
        <v>身体障害者</v>
      </c>
      <c r="L58" s="475"/>
      <c r="M58" s="475"/>
      <c r="N58" s="475"/>
      <c r="O58" s="475"/>
      <c r="P58" s="475" t="str">
        <f>IF('指定申請（入力）'!N163=0,"知的障害者",IF('指定申請（入力）'!M164&lt;&gt;"","知的障害者",""))</f>
        <v>知的障害者</v>
      </c>
      <c r="Q58" s="475"/>
      <c r="R58" s="475"/>
      <c r="S58" s="475"/>
      <c r="T58" s="475"/>
      <c r="U58" s="475" t="str">
        <f>IF('指定申請（入力）'!N163=0,"精神障害者",IF('指定申請（入力）'!M165&lt;&gt;"","精神障害者",""))</f>
        <v>精神障害者</v>
      </c>
      <c r="V58" s="475"/>
      <c r="W58" s="475"/>
      <c r="X58" s="475"/>
      <c r="Y58" s="475"/>
      <c r="Z58" s="475" t="str">
        <f>IF('指定申請（入力）'!N163=0,"難病等対象者",IF('指定申請（入力）'!M166&lt;&gt;"","難病等対象者",""))</f>
        <v>難病等対象者</v>
      </c>
      <c r="AA58" s="475"/>
      <c r="AB58" s="475"/>
      <c r="AC58" s="475"/>
      <c r="AD58" s="476"/>
    </row>
    <row r="59" spans="2:30" s="120" customFormat="1" ht="16.5" customHeight="1">
      <c r="B59" s="515"/>
      <c r="C59" s="516"/>
      <c r="D59" s="464" t="s">
        <v>67</v>
      </c>
      <c r="E59" s="465"/>
      <c r="F59" s="465"/>
      <c r="G59" s="465"/>
      <c r="H59" s="465"/>
      <c r="I59" s="465"/>
      <c r="J59" s="465"/>
      <c r="K59" s="466" t="s">
        <v>218</v>
      </c>
      <c r="L59" s="467"/>
      <c r="M59" s="455" t="str">
        <f>'指定申請（入力）'!C167&amp;" 円"</f>
        <v> 円</v>
      </c>
      <c r="N59" s="455"/>
      <c r="O59" s="456"/>
      <c r="P59" s="468" t="s">
        <v>219</v>
      </c>
      <c r="Q59" s="457"/>
      <c r="R59" s="455" t="str">
        <f>'指定申請（入力）'!C168&amp;" 円"</f>
        <v> 円</v>
      </c>
      <c r="S59" s="455"/>
      <c r="T59" s="455"/>
      <c r="U59" s="468" t="s">
        <v>220</v>
      </c>
      <c r="V59" s="457"/>
      <c r="W59" s="455" t="str">
        <f>'指定申請（入力）'!C169&amp;" 円"</f>
        <v> 円</v>
      </c>
      <c r="X59" s="455"/>
      <c r="Y59" s="456"/>
      <c r="Z59" s="422" t="s">
        <v>221</v>
      </c>
      <c r="AA59" s="457"/>
      <c r="AB59" s="455" t="str">
        <f>'指定申請（入力）'!C170&amp;" 円"</f>
        <v> 円</v>
      </c>
      <c r="AC59" s="455"/>
      <c r="AD59" s="458"/>
    </row>
    <row r="60" spans="2:30" s="120" customFormat="1" ht="16.5" customHeight="1" thickBot="1">
      <c r="B60" s="517"/>
      <c r="C60" s="518"/>
      <c r="D60" s="459" t="s">
        <v>222</v>
      </c>
      <c r="E60" s="460"/>
      <c r="F60" s="460"/>
      <c r="G60" s="460"/>
      <c r="H60" s="460"/>
      <c r="I60" s="460"/>
      <c r="J60" s="460"/>
      <c r="K60" s="461">
        <f>'指定申請（入力）'!C171&amp;""</f>
      </c>
      <c r="L60" s="462"/>
      <c r="M60" s="462"/>
      <c r="N60" s="462"/>
      <c r="O60" s="462"/>
      <c r="P60" s="462"/>
      <c r="Q60" s="462"/>
      <c r="R60" s="462"/>
      <c r="S60" s="462"/>
      <c r="T60" s="462"/>
      <c r="U60" s="462"/>
      <c r="V60" s="462"/>
      <c r="W60" s="462"/>
      <c r="X60" s="462"/>
      <c r="Y60" s="462"/>
      <c r="Z60" s="462"/>
      <c r="AA60" s="462"/>
      <c r="AB60" s="462"/>
      <c r="AC60" s="462"/>
      <c r="AD60" s="463"/>
    </row>
    <row r="61" spans="2:30" ht="13.5" customHeight="1">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row>
    <row r="62" spans="2:30" ht="13.5" customHeight="1">
      <c r="B62" s="391"/>
      <c r="C62" s="391"/>
      <c r="D62" s="391"/>
      <c r="E62" s="391"/>
      <c r="F62" s="391"/>
      <c r="G62" s="391"/>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row>
    <row r="63" spans="2:30" ht="13.5" customHeight="1">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row>
    <row r="64" spans="2:30" ht="13.5" customHeight="1">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row>
    <row r="65" spans="2:30" ht="13.5" customHeight="1">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row>
    <row r="66" spans="2:30" ht="13.5" customHeight="1">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row>
    <row r="67" spans="2:30" ht="13.5" customHeight="1">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row>
    <row r="68" spans="2:30" ht="13.5" customHeight="1">
      <c r="B68" s="391"/>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row>
    <row r="69" spans="2:30" ht="13.5" customHeight="1">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row>
    <row r="70" spans="2:30" ht="13.5" customHeight="1">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row>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sheetData>
  <sheetProtection/>
  <mergeCells count="195">
    <mergeCell ref="W32:AD32"/>
    <mergeCell ref="W51:AD51"/>
    <mergeCell ref="A1:AD1"/>
    <mergeCell ref="A2:AD2"/>
    <mergeCell ref="B4:C22"/>
    <mergeCell ref="D4:H4"/>
    <mergeCell ref="I4:AD4"/>
    <mergeCell ref="D5:H5"/>
    <mergeCell ref="I5:AD5"/>
    <mergeCell ref="D6:H7"/>
    <mergeCell ref="Y10:AD10"/>
    <mergeCell ref="J6:AD6"/>
    <mergeCell ref="I7:AD7"/>
    <mergeCell ref="D8:H8"/>
    <mergeCell ref="I8:P8"/>
    <mergeCell ref="Q8:U8"/>
    <mergeCell ref="V8:AD8"/>
    <mergeCell ref="Y12:AC12"/>
    <mergeCell ref="K13:N13"/>
    <mergeCell ref="P13:V13"/>
    <mergeCell ref="K14:AD14"/>
    <mergeCell ref="D9:AD9"/>
    <mergeCell ref="D10:J10"/>
    <mergeCell ref="K10:M10"/>
    <mergeCell ref="O10:Q10"/>
    <mergeCell ref="S10:U10"/>
    <mergeCell ref="V10:X10"/>
    <mergeCell ref="D16:J16"/>
    <mergeCell ref="K16:N16"/>
    <mergeCell ref="P16:R16"/>
    <mergeCell ref="S16:T16"/>
    <mergeCell ref="D11:J11"/>
    <mergeCell ref="K11:AD11"/>
    <mergeCell ref="D12:J14"/>
    <mergeCell ref="K12:M12"/>
    <mergeCell ref="P12:R12"/>
    <mergeCell ref="T12:X12"/>
    <mergeCell ref="U16:V16"/>
    <mergeCell ref="W13:AD13"/>
    <mergeCell ref="D17:O17"/>
    <mergeCell ref="P17:S17"/>
    <mergeCell ref="D18:O18"/>
    <mergeCell ref="Q18:R18"/>
    <mergeCell ref="S18:W18"/>
    <mergeCell ref="Z18:AA18"/>
    <mergeCell ref="D15:J15"/>
    <mergeCell ref="K15:N15"/>
    <mergeCell ref="D19:X19"/>
    <mergeCell ref="Y19:AD19"/>
    <mergeCell ref="D20:J20"/>
    <mergeCell ref="K20:O20"/>
    <mergeCell ref="P20:T20"/>
    <mergeCell ref="U20:Y20"/>
    <mergeCell ref="Z20:AD20"/>
    <mergeCell ref="D21:J21"/>
    <mergeCell ref="K21:L21"/>
    <mergeCell ref="M21:O21"/>
    <mergeCell ref="P21:Q21"/>
    <mergeCell ref="R21:T21"/>
    <mergeCell ref="U21:V21"/>
    <mergeCell ref="W21:Y21"/>
    <mergeCell ref="Z21:AA21"/>
    <mergeCell ref="AB21:AD21"/>
    <mergeCell ref="D22:J22"/>
    <mergeCell ref="K22:AD22"/>
    <mergeCell ref="B23:C41"/>
    <mergeCell ref="D23:H23"/>
    <mergeCell ref="I23:AD23"/>
    <mergeCell ref="D24:H24"/>
    <mergeCell ref="I24:AD24"/>
    <mergeCell ref="D25:H26"/>
    <mergeCell ref="J25:AD25"/>
    <mergeCell ref="I26:AD26"/>
    <mergeCell ref="D27:H27"/>
    <mergeCell ref="I27:P27"/>
    <mergeCell ref="Q27:U27"/>
    <mergeCell ref="V27:AD27"/>
    <mergeCell ref="D28:AD28"/>
    <mergeCell ref="D29:J29"/>
    <mergeCell ref="K29:M29"/>
    <mergeCell ref="O29:Q29"/>
    <mergeCell ref="S29:U29"/>
    <mergeCell ref="V29:X29"/>
    <mergeCell ref="Y29:AD29"/>
    <mergeCell ref="D30:J30"/>
    <mergeCell ref="K30:AD30"/>
    <mergeCell ref="D31:J33"/>
    <mergeCell ref="K31:M31"/>
    <mergeCell ref="P31:R31"/>
    <mergeCell ref="T31:X31"/>
    <mergeCell ref="Y31:AC31"/>
    <mergeCell ref="K32:N32"/>
    <mergeCell ref="P32:V32"/>
    <mergeCell ref="K33:AD33"/>
    <mergeCell ref="D34:J34"/>
    <mergeCell ref="K34:N34"/>
    <mergeCell ref="D35:J35"/>
    <mergeCell ref="K35:N35"/>
    <mergeCell ref="P35:R35"/>
    <mergeCell ref="S35:T35"/>
    <mergeCell ref="U35:V35"/>
    <mergeCell ref="D36:O36"/>
    <mergeCell ref="P36:S36"/>
    <mergeCell ref="D37:O37"/>
    <mergeCell ref="Q37:R37"/>
    <mergeCell ref="S37:W37"/>
    <mergeCell ref="Z37:AA37"/>
    <mergeCell ref="D38:X38"/>
    <mergeCell ref="Y38:AD38"/>
    <mergeCell ref="D39:J39"/>
    <mergeCell ref="K39:O39"/>
    <mergeCell ref="P39:T39"/>
    <mergeCell ref="U39:Y39"/>
    <mergeCell ref="Z39:AD39"/>
    <mergeCell ref="D40:J40"/>
    <mergeCell ref="K40:L40"/>
    <mergeCell ref="M40:O40"/>
    <mergeCell ref="P40:Q40"/>
    <mergeCell ref="R40:T40"/>
    <mergeCell ref="U40:V40"/>
    <mergeCell ref="W40:Y40"/>
    <mergeCell ref="Z40:AA40"/>
    <mergeCell ref="AB40:AD40"/>
    <mergeCell ref="D41:J41"/>
    <mergeCell ref="K41:AD41"/>
    <mergeCell ref="B42:C60"/>
    <mergeCell ref="D42:H42"/>
    <mergeCell ref="I42:AD42"/>
    <mergeCell ref="D43:H43"/>
    <mergeCell ref="I43:AD43"/>
    <mergeCell ref="D44:H45"/>
    <mergeCell ref="J44:AD44"/>
    <mergeCell ref="I45:AD45"/>
    <mergeCell ref="D46:H46"/>
    <mergeCell ref="I46:P46"/>
    <mergeCell ref="Q46:U46"/>
    <mergeCell ref="V46:AD46"/>
    <mergeCell ref="D47:AD47"/>
    <mergeCell ref="D48:J48"/>
    <mergeCell ref="K48:M48"/>
    <mergeCell ref="O48:Q48"/>
    <mergeCell ref="S48:U48"/>
    <mergeCell ref="V48:X48"/>
    <mergeCell ref="Y48:AD48"/>
    <mergeCell ref="D49:J49"/>
    <mergeCell ref="K49:AD49"/>
    <mergeCell ref="D50:J52"/>
    <mergeCell ref="K50:M50"/>
    <mergeCell ref="P50:R50"/>
    <mergeCell ref="T50:X50"/>
    <mergeCell ref="Y50:AC50"/>
    <mergeCell ref="K51:N51"/>
    <mergeCell ref="P51:V51"/>
    <mergeCell ref="K52:AD52"/>
    <mergeCell ref="D53:J53"/>
    <mergeCell ref="K53:N53"/>
    <mergeCell ref="D54:J54"/>
    <mergeCell ref="K54:N54"/>
    <mergeCell ref="P54:R54"/>
    <mergeCell ref="S54:T54"/>
    <mergeCell ref="U54:V54"/>
    <mergeCell ref="D55:O55"/>
    <mergeCell ref="P55:S55"/>
    <mergeCell ref="D56:O56"/>
    <mergeCell ref="Q56:R56"/>
    <mergeCell ref="S56:W56"/>
    <mergeCell ref="Z56:AA56"/>
    <mergeCell ref="R59:T59"/>
    <mergeCell ref="U59:V59"/>
    <mergeCell ref="D57:X57"/>
    <mergeCell ref="Y57:AD57"/>
    <mergeCell ref="D58:J58"/>
    <mergeCell ref="K58:O58"/>
    <mergeCell ref="P58:T58"/>
    <mergeCell ref="U58:Y58"/>
    <mergeCell ref="Z58:AD58"/>
    <mergeCell ref="W59:Y59"/>
    <mergeCell ref="Z59:AA59"/>
    <mergeCell ref="AB59:AD59"/>
    <mergeCell ref="D60:J60"/>
    <mergeCell ref="K60:AD60"/>
    <mergeCell ref="B61:AD61"/>
    <mergeCell ref="D59:J59"/>
    <mergeCell ref="K59:L59"/>
    <mergeCell ref="M59:O59"/>
    <mergeCell ref="P59:Q59"/>
    <mergeCell ref="B68:AD68"/>
    <mergeCell ref="B69:AD69"/>
    <mergeCell ref="B70:AD70"/>
    <mergeCell ref="B62:AD62"/>
    <mergeCell ref="B63:AD63"/>
    <mergeCell ref="B64:AD64"/>
    <mergeCell ref="B65:AD65"/>
    <mergeCell ref="B66:AD66"/>
    <mergeCell ref="B67:AD6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AD73"/>
  <sheetViews>
    <sheetView view="pageBreakPreview" zoomScale="85" zoomScaleNormal="85" zoomScaleSheetLayoutView="85" zoomScalePageLayoutView="0" workbookViewId="0" topLeftCell="A1">
      <selection activeCell="D40" sqref="D40:R40"/>
    </sheetView>
  </sheetViews>
  <sheetFormatPr defaultColWidth="9.00390625" defaultRowHeight="13.5"/>
  <cols>
    <col min="1" max="1" width="2.75390625" style="82" customWidth="1"/>
    <col min="2" max="30" width="3.00390625" style="82" customWidth="1"/>
    <col min="31" max="33" width="9.00390625" style="82" customWidth="1"/>
    <col min="34" max="16384" width="9.00390625" style="82" customWidth="1"/>
  </cols>
  <sheetData>
    <row r="1" spans="1:30" ht="24.75" customHeight="1">
      <c r="A1" s="292" t="s">
        <v>134</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row>
    <row r="2" spans="1:30" ht="51.75" customHeight="1">
      <c r="A2" s="279" t="s">
        <v>135</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2:7" ht="16.5" customHeight="1" thickBot="1">
      <c r="B3" s="127" t="s">
        <v>223</v>
      </c>
      <c r="C3" s="116"/>
      <c r="D3" s="116"/>
      <c r="E3" s="116"/>
      <c r="F3" s="116"/>
      <c r="G3" s="116"/>
    </row>
    <row r="4" spans="2:30" ht="16.5" customHeight="1">
      <c r="B4" s="513" t="s">
        <v>104</v>
      </c>
      <c r="C4" s="514"/>
      <c r="D4" s="532" t="s">
        <v>32</v>
      </c>
      <c r="E4" s="520"/>
      <c r="F4" s="520"/>
      <c r="G4" s="520"/>
      <c r="H4" s="520"/>
      <c r="I4" s="521">
        <f>'指定申請（入力）'!C176&amp;""</f>
      </c>
      <c r="J4" s="521"/>
      <c r="K4" s="521"/>
      <c r="L4" s="521"/>
      <c r="M4" s="521"/>
      <c r="N4" s="521"/>
      <c r="O4" s="521"/>
      <c r="P4" s="521"/>
      <c r="Q4" s="521"/>
      <c r="R4" s="521"/>
      <c r="S4" s="521"/>
      <c r="T4" s="521"/>
      <c r="U4" s="521"/>
      <c r="V4" s="521"/>
      <c r="W4" s="521"/>
      <c r="X4" s="521"/>
      <c r="Y4" s="521"/>
      <c r="Z4" s="521"/>
      <c r="AA4" s="521"/>
      <c r="AB4" s="521"/>
      <c r="AC4" s="521"/>
      <c r="AD4" s="522"/>
    </row>
    <row r="5" spans="2:30" ht="16.5" customHeight="1">
      <c r="B5" s="515"/>
      <c r="C5" s="516"/>
      <c r="D5" s="533" t="s">
        <v>1</v>
      </c>
      <c r="E5" s="308"/>
      <c r="F5" s="308"/>
      <c r="G5" s="308"/>
      <c r="H5" s="308"/>
      <c r="I5" s="316">
        <f>'指定申請（入力）'!C175&amp;""</f>
      </c>
      <c r="J5" s="316"/>
      <c r="K5" s="316"/>
      <c r="L5" s="316"/>
      <c r="M5" s="316"/>
      <c r="N5" s="316"/>
      <c r="O5" s="316"/>
      <c r="P5" s="316"/>
      <c r="Q5" s="316"/>
      <c r="R5" s="316"/>
      <c r="S5" s="316"/>
      <c r="T5" s="316"/>
      <c r="U5" s="316"/>
      <c r="V5" s="316"/>
      <c r="W5" s="316"/>
      <c r="X5" s="316"/>
      <c r="Y5" s="316"/>
      <c r="Z5" s="316"/>
      <c r="AA5" s="316"/>
      <c r="AB5" s="316"/>
      <c r="AC5" s="316"/>
      <c r="AD5" s="524"/>
    </row>
    <row r="6" spans="2:30" ht="16.5" customHeight="1">
      <c r="B6" s="515"/>
      <c r="C6" s="516"/>
      <c r="D6" s="322" t="s">
        <v>2</v>
      </c>
      <c r="E6" s="322"/>
      <c r="F6" s="322"/>
      <c r="G6" s="322"/>
      <c r="H6" s="323"/>
      <c r="I6" s="118" t="s">
        <v>137</v>
      </c>
      <c r="J6" s="309">
        <f>IF('指定申請（入力）'!C177,'指定申請（入力）'!C177,"")</f>
      </c>
      <c r="K6" s="309"/>
      <c r="L6" s="309"/>
      <c r="M6" s="309"/>
      <c r="N6" s="309"/>
      <c r="O6" s="309"/>
      <c r="P6" s="309"/>
      <c r="Q6" s="309"/>
      <c r="R6" s="309"/>
      <c r="S6" s="309"/>
      <c r="T6" s="309"/>
      <c r="U6" s="309"/>
      <c r="V6" s="309"/>
      <c r="W6" s="309"/>
      <c r="X6" s="309"/>
      <c r="Y6" s="309"/>
      <c r="Z6" s="309"/>
      <c r="AA6" s="309"/>
      <c r="AB6" s="309"/>
      <c r="AC6" s="309"/>
      <c r="AD6" s="507"/>
    </row>
    <row r="7" spans="2:30" ht="16.5" customHeight="1">
      <c r="B7" s="515"/>
      <c r="C7" s="516"/>
      <c r="D7" s="325"/>
      <c r="E7" s="325"/>
      <c r="F7" s="325"/>
      <c r="G7" s="325"/>
      <c r="H7" s="326"/>
      <c r="I7" s="508">
        <f>'指定申請（入力）'!C178&amp;""</f>
      </c>
      <c r="J7" s="509"/>
      <c r="K7" s="509"/>
      <c r="L7" s="509"/>
      <c r="M7" s="509"/>
      <c r="N7" s="509"/>
      <c r="O7" s="509"/>
      <c r="P7" s="509"/>
      <c r="Q7" s="509"/>
      <c r="R7" s="509"/>
      <c r="S7" s="509"/>
      <c r="T7" s="509"/>
      <c r="U7" s="509"/>
      <c r="V7" s="509"/>
      <c r="W7" s="509"/>
      <c r="X7" s="509"/>
      <c r="Y7" s="509"/>
      <c r="Z7" s="509"/>
      <c r="AA7" s="509"/>
      <c r="AB7" s="509"/>
      <c r="AC7" s="509"/>
      <c r="AD7" s="510"/>
    </row>
    <row r="8" spans="2:30" ht="16.5" customHeight="1">
      <c r="B8" s="515"/>
      <c r="C8" s="516"/>
      <c r="D8" s="380" t="s">
        <v>7</v>
      </c>
      <c r="E8" s="314"/>
      <c r="F8" s="314"/>
      <c r="G8" s="314"/>
      <c r="H8" s="314"/>
      <c r="I8" s="315">
        <f>'指定申請（入力）'!C179&amp;""</f>
      </c>
      <c r="J8" s="315"/>
      <c r="K8" s="315"/>
      <c r="L8" s="315"/>
      <c r="M8" s="315"/>
      <c r="N8" s="315"/>
      <c r="O8" s="315"/>
      <c r="P8" s="315"/>
      <c r="Q8" s="314" t="s">
        <v>8</v>
      </c>
      <c r="R8" s="314"/>
      <c r="S8" s="314"/>
      <c r="T8" s="314"/>
      <c r="U8" s="314"/>
      <c r="V8" s="315">
        <f>'指定申請（入力）'!C180&amp;""</f>
      </c>
      <c r="W8" s="315"/>
      <c r="X8" s="315"/>
      <c r="Y8" s="315"/>
      <c r="Z8" s="315"/>
      <c r="AA8" s="315"/>
      <c r="AB8" s="315"/>
      <c r="AC8" s="315"/>
      <c r="AD8" s="512"/>
    </row>
    <row r="9" spans="2:30" ht="16.5" customHeight="1">
      <c r="B9" s="515"/>
      <c r="C9" s="516"/>
      <c r="D9" s="498" t="s">
        <v>224</v>
      </c>
      <c r="E9" s="498"/>
      <c r="F9" s="498"/>
      <c r="G9" s="498"/>
      <c r="H9" s="498"/>
      <c r="I9" s="498"/>
      <c r="J9" s="498"/>
      <c r="K9" s="498"/>
      <c r="L9" s="498"/>
      <c r="M9" s="498"/>
      <c r="N9" s="498"/>
      <c r="O9" s="498"/>
      <c r="P9" s="498"/>
      <c r="Q9" s="498"/>
      <c r="R9" s="498"/>
      <c r="S9" s="498"/>
      <c r="T9" s="498"/>
      <c r="U9" s="498"/>
      <c r="V9" s="498"/>
      <c r="W9" s="498"/>
      <c r="X9" s="498"/>
      <c r="Y9" s="498"/>
      <c r="Z9" s="498"/>
      <c r="AA9" s="498"/>
      <c r="AB9" s="498"/>
      <c r="AC9" s="498"/>
      <c r="AD9" s="499"/>
    </row>
    <row r="10" spans="2:30" ht="16.5" customHeight="1">
      <c r="B10" s="515"/>
      <c r="C10" s="516"/>
      <c r="D10" s="373" t="s">
        <v>207</v>
      </c>
      <c r="E10" s="501"/>
      <c r="F10" s="501"/>
      <c r="G10" s="501"/>
      <c r="H10" s="501"/>
      <c r="I10" s="501"/>
      <c r="J10" s="502"/>
      <c r="K10" s="333" t="str">
        <f>IF('指定申請（入力）'!C184="","一戸建て",IF('指定申請（入力）'!C184="一戸建て","一戸建て",""))</f>
        <v>一戸建て</v>
      </c>
      <c r="L10" s="503"/>
      <c r="M10" s="503"/>
      <c r="N10" s="121"/>
      <c r="O10" s="503" t="str">
        <f>IF('指定申請（入力）'!C184="","アパート",IF('指定申請（入力）'!C184="アパート","アパート",""))</f>
        <v>アパート</v>
      </c>
      <c r="P10" s="503"/>
      <c r="Q10" s="503"/>
      <c r="R10" s="121"/>
      <c r="S10" s="503" t="str">
        <f>IF('指定申請（入力）'!C184="","マンション",IF('指定申請（入力）'!C184="マンション","マンション",""))</f>
        <v>マンション</v>
      </c>
      <c r="T10" s="503"/>
      <c r="U10" s="503"/>
      <c r="V10" s="504" t="str">
        <f>IF('指定申請（入力）'!C184="","その他",IF('指定申請（入力）'!C184="その他","その他",""))</f>
        <v>その他</v>
      </c>
      <c r="W10" s="504"/>
      <c r="X10" s="504"/>
      <c r="Y10" s="495" t="str">
        <f>IF('指定申請（入力）'!C184="","（　　　　　　　　　　　　）",IF('指定申請（入力）'!C184="その他","（"&amp;'指定申請（入力）'!C185&amp;"）",""))</f>
        <v>（　　　　　　　　　　　　）</v>
      </c>
      <c r="Z10" s="495"/>
      <c r="AA10" s="495"/>
      <c r="AB10" s="495"/>
      <c r="AC10" s="495"/>
      <c r="AD10" s="496"/>
    </row>
    <row r="11" spans="2:30" ht="16.5" customHeight="1">
      <c r="B11" s="515"/>
      <c r="C11" s="516"/>
      <c r="D11" s="479" t="s">
        <v>208</v>
      </c>
      <c r="E11" s="481"/>
      <c r="F11" s="481"/>
      <c r="G11" s="481"/>
      <c r="H11" s="481"/>
      <c r="I11" s="481"/>
      <c r="J11" s="481"/>
      <c r="K11" s="410">
        <f>'指定申請（入力）'!C186&amp;""</f>
      </c>
      <c r="L11" s="470"/>
      <c r="M11" s="470"/>
      <c r="N11" s="470"/>
      <c r="O11" s="470"/>
      <c r="P11" s="470"/>
      <c r="Q11" s="470"/>
      <c r="R11" s="470"/>
      <c r="S11" s="470"/>
      <c r="T11" s="470"/>
      <c r="U11" s="470"/>
      <c r="V11" s="470"/>
      <c r="W11" s="470"/>
      <c r="X11" s="470"/>
      <c r="Y11" s="470"/>
      <c r="Z11" s="470"/>
      <c r="AA11" s="470"/>
      <c r="AB11" s="470"/>
      <c r="AC11" s="470"/>
      <c r="AD11" s="482"/>
    </row>
    <row r="12" spans="2:30" ht="16.5" customHeight="1">
      <c r="B12" s="515"/>
      <c r="C12" s="516"/>
      <c r="D12" s="488" t="s">
        <v>209</v>
      </c>
      <c r="E12" s="484"/>
      <c r="F12" s="484"/>
      <c r="G12" s="484"/>
      <c r="H12" s="484"/>
      <c r="I12" s="484"/>
      <c r="J12" s="485"/>
      <c r="K12" s="488" t="str">
        <f>IF('指定申請（入力）'!O187=0,"ア．敷金",IF('指定申請（入力）'!N187&lt;&gt;"","ア．敷金",""))</f>
        <v>ア．敷金</v>
      </c>
      <c r="L12" s="484"/>
      <c r="M12" s="484"/>
      <c r="N12" s="146"/>
      <c r="O12" s="147"/>
      <c r="P12" s="489" t="str">
        <f>IF('指定申請（入力）'!O187=0,"イ．礼金",IF('指定申請（入力）'!N188&lt;&gt;"","イ．礼金",""))</f>
        <v>イ．礼金</v>
      </c>
      <c r="Q12" s="490"/>
      <c r="R12" s="490"/>
      <c r="S12" s="147"/>
      <c r="T12" s="491" t="str">
        <f>IF('指定申請（入力）'!O187=0,"ウ．家賃(月額)",IF('指定申請（入力）'!N189&lt;&gt;"","ウ．家賃(月額)",""))</f>
        <v>ウ．家賃(月額)</v>
      </c>
      <c r="U12" s="491"/>
      <c r="V12" s="491"/>
      <c r="W12" s="491"/>
      <c r="X12" s="491"/>
      <c r="Y12" s="492" t="str">
        <f>IF(T12="","",IF('指定申請（入力）'!N189="〇",'指定申請（入力）'!C192&amp;" 円","　　　　　　　　円"))</f>
        <v>　　　　　　　　円</v>
      </c>
      <c r="Z12" s="492"/>
      <c r="AA12" s="492"/>
      <c r="AB12" s="492"/>
      <c r="AC12" s="492"/>
      <c r="AD12" s="148"/>
    </row>
    <row r="13" spans="2:30" ht="16.5" customHeight="1">
      <c r="B13" s="515"/>
      <c r="C13" s="516"/>
      <c r="D13" s="357"/>
      <c r="E13" s="357"/>
      <c r="F13" s="357"/>
      <c r="G13" s="357"/>
      <c r="H13" s="357"/>
      <c r="I13" s="357"/>
      <c r="J13" s="358"/>
      <c r="K13" s="493" t="str">
        <f>IF('指定申請（入力）'!O187=0,"エ．契約期間",IF('指定申請（入力）'!N190&lt;&gt;"","エ．契約期間",""))</f>
        <v>エ．契約期間</v>
      </c>
      <c r="L13" s="493"/>
      <c r="M13" s="493"/>
      <c r="N13" s="493"/>
      <c r="O13" s="150"/>
      <c r="P13" s="494" t="str">
        <f>IF('指定申請（入力）'!O187=0,"オ．賃貸料がない理由",IF('指定申請（入力）'!N191&lt;&gt;"","オ．賃貸料がない理由",""))</f>
        <v>オ．賃貸料がない理由</v>
      </c>
      <c r="Q13" s="494"/>
      <c r="R13" s="494"/>
      <c r="S13" s="494"/>
      <c r="T13" s="494"/>
      <c r="U13" s="494"/>
      <c r="V13" s="494"/>
      <c r="W13" s="312" t="str">
        <f>IF(P13="","",IF('指定申請（入力）'!N191="〇","（"&amp;'指定申請（入力）'!C193&amp;"）","（　　　　　　　　　　　　　　　　　）"))</f>
        <v>（　　　　　　　　　　　　　　　　　）</v>
      </c>
      <c r="X13" s="312"/>
      <c r="Y13" s="312"/>
      <c r="Z13" s="312"/>
      <c r="AA13" s="312"/>
      <c r="AB13" s="312"/>
      <c r="AC13" s="312"/>
      <c r="AD13" s="525"/>
    </row>
    <row r="14" spans="2:30" ht="16.5" customHeight="1">
      <c r="B14" s="515"/>
      <c r="C14" s="516"/>
      <c r="D14" s="372"/>
      <c r="E14" s="372"/>
      <c r="F14" s="372"/>
      <c r="G14" s="372"/>
      <c r="H14" s="372"/>
      <c r="I14" s="372"/>
      <c r="J14" s="373"/>
      <c r="K14" s="495" t="s">
        <v>80</v>
      </c>
      <c r="L14" s="495"/>
      <c r="M14" s="495"/>
      <c r="N14" s="495"/>
      <c r="O14" s="495"/>
      <c r="P14" s="495"/>
      <c r="Q14" s="495"/>
      <c r="R14" s="495"/>
      <c r="S14" s="495"/>
      <c r="T14" s="495"/>
      <c r="U14" s="495"/>
      <c r="V14" s="495"/>
      <c r="W14" s="495"/>
      <c r="X14" s="495"/>
      <c r="Y14" s="495"/>
      <c r="Z14" s="495"/>
      <c r="AA14" s="495"/>
      <c r="AB14" s="495"/>
      <c r="AC14" s="495"/>
      <c r="AD14" s="496"/>
    </row>
    <row r="15" spans="2:30" ht="16.5" customHeight="1">
      <c r="B15" s="515"/>
      <c r="C15" s="516"/>
      <c r="D15" s="473" t="s">
        <v>210</v>
      </c>
      <c r="E15" s="335"/>
      <c r="F15" s="335"/>
      <c r="G15" s="335"/>
      <c r="H15" s="335"/>
      <c r="I15" s="335"/>
      <c r="J15" s="336"/>
      <c r="K15" s="378">
        <f>'指定申請（入力）'!C194&amp;""</f>
      </c>
      <c r="L15" s="422"/>
      <c r="M15" s="422"/>
      <c r="N15" s="422"/>
      <c r="O15" s="142" t="s">
        <v>161</v>
      </c>
      <c r="P15" s="142"/>
      <c r="Q15" s="142"/>
      <c r="R15" s="142"/>
      <c r="S15" s="142"/>
      <c r="T15" s="142"/>
      <c r="U15" s="142"/>
      <c r="V15" s="142"/>
      <c r="W15" s="142"/>
      <c r="X15" s="142"/>
      <c r="Y15" s="142"/>
      <c r="Z15" s="142"/>
      <c r="AA15" s="142"/>
      <c r="AB15" s="142"/>
      <c r="AC15" s="142"/>
      <c r="AD15" s="143"/>
    </row>
    <row r="16" spans="2:30" s="120" customFormat="1" ht="16.5" customHeight="1">
      <c r="B16" s="515"/>
      <c r="C16" s="516"/>
      <c r="D16" s="473" t="s">
        <v>211</v>
      </c>
      <c r="E16" s="473"/>
      <c r="F16" s="473"/>
      <c r="G16" s="473"/>
      <c r="H16" s="473"/>
      <c r="I16" s="473"/>
      <c r="J16" s="479"/>
      <c r="K16" s="378">
        <f>'指定申請（入力）'!C195&amp;""</f>
      </c>
      <c r="L16" s="422"/>
      <c r="M16" s="422"/>
      <c r="N16" s="422"/>
      <c r="O16" s="144" t="s">
        <v>99</v>
      </c>
      <c r="P16" s="151"/>
      <c r="Q16" s="151"/>
      <c r="R16" s="151"/>
      <c r="S16" s="128"/>
      <c r="T16" s="128"/>
      <c r="U16" s="144"/>
      <c r="V16" s="144"/>
      <c r="W16" s="144"/>
      <c r="X16" s="144"/>
      <c r="Y16" s="152"/>
      <c r="Z16" s="152"/>
      <c r="AA16" s="144"/>
      <c r="AB16" s="144"/>
      <c r="AC16" s="144"/>
      <c r="AD16" s="145"/>
    </row>
    <row r="17" spans="2:30" s="120" customFormat="1" ht="16.5" customHeight="1">
      <c r="B17" s="515"/>
      <c r="C17" s="516"/>
      <c r="D17" s="469" t="s">
        <v>225</v>
      </c>
      <c r="E17" s="470"/>
      <c r="F17" s="470"/>
      <c r="G17" s="470"/>
      <c r="H17" s="470"/>
      <c r="I17" s="470"/>
      <c r="J17" s="471"/>
      <c r="K17" s="378">
        <f>'指定申請（入力）'!C196&amp;""</f>
      </c>
      <c r="L17" s="422"/>
      <c r="M17" s="422"/>
      <c r="N17" s="422"/>
      <c r="O17" s="142" t="s">
        <v>75</v>
      </c>
      <c r="T17" s="142"/>
      <c r="U17" s="142"/>
      <c r="V17" s="142"/>
      <c r="W17" s="142"/>
      <c r="X17" s="142"/>
      <c r="Y17" s="142"/>
      <c r="Z17" s="142"/>
      <c r="AA17" s="142"/>
      <c r="AB17" s="142"/>
      <c r="AC17" s="142"/>
      <c r="AD17" s="143"/>
    </row>
    <row r="18" spans="2:30" s="120" customFormat="1" ht="16.5" customHeight="1">
      <c r="B18" s="515"/>
      <c r="C18" s="516"/>
      <c r="D18" s="469" t="s">
        <v>226</v>
      </c>
      <c r="E18" s="470"/>
      <c r="F18" s="470"/>
      <c r="G18" s="470"/>
      <c r="H18" s="470"/>
      <c r="I18" s="470"/>
      <c r="J18" s="471"/>
      <c r="K18" s="528">
        <f>'指定申請（入力）'!C197&amp;""</f>
      </c>
      <c r="L18" s="529"/>
      <c r="M18" s="529"/>
      <c r="N18" s="529"/>
      <c r="O18" s="529"/>
      <c r="P18" s="529"/>
      <c r="Q18" s="529"/>
      <c r="R18" s="529"/>
      <c r="S18" s="529"/>
      <c r="T18" s="529"/>
      <c r="U18" s="529"/>
      <c r="V18" s="529"/>
      <c r="W18" s="529"/>
      <c r="X18" s="529"/>
      <c r="Y18" s="529"/>
      <c r="Z18" s="529"/>
      <c r="AA18" s="529"/>
      <c r="AB18" s="529"/>
      <c r="AC18" s="529"/>
      <c r="AD18" s="530"/>
    </row>
    <row r="19" spans="2:30" s="120" customFormat="1" ht="16.5" customHeight="1">
      <c r="B19" s="515"/>
      <c r="C19" s="516"/>
      <c r="D19" s="469" t="s">
        <v>227</v>
      </c>
      <c r="E19" s="470"/>
      <c r="F19" s="470"/>
      <c r="G19" s="470"/>
      <c r="H19" s="470"/>
      <c r="I19" s="470"/>
      <c r="J19" s="471"/>
      <c r="K19" s="378">
        <f>'指定申請（入力）'!C198&amp;""</f>
      </c>
      <c r="L19" s="422"/>
      <c r="M19" s="422"/>
      <c r="N19" s="422"/>
      <c r="O19" s="144" t="s">
        <v>228</v>
      </c>
      <c r="P19" s="151"/>
      <c r="Q19" s="531" t="s">
        <v>229</v>
      </c>
      <c r="R19" s="531"/>
      <c r="S19" s="531"/>
      <c r="T19" s="531"/>
      <c r="U19" s="422">
        <f>'指定申請（入力）'!C199&amp;""</f>
      </c>
      <c r="V19" s="422"/>
      <c r="W19" s="470" t="s">
        <v>230</v>
      </c>
      <c r="X19" s="470"/>
      <c r="Y19" s="128"/>
      <c r="Z19" s="128"/>
      <c r="AA19" s="152"/>
      <c r="AB19" s="152"/>
      <c r="AC19" s="152"/>
      <c r="AD19" s="154"/>
    </row>
    <row r="20" spans="2:30" s="120" customFormat="1" ht="16.5" customHeight="1">
      <c r="B20" s="515"/>
      <c r="C20" s="516"/>
      <c r="D20" s="478" t="s">
        <v>231</v>
      </c>
      <c r="E20" s="473"/>
      <c r="F20" s="473"/>
      <c r="G20" s="473"/>
      <c r="H20" s="473"/>
      <c r="I20" s="473"/>
      <c r="J20" s="473"/>
      <c r="K20" s="473"/>
      <c r="L20" s="473"/>
      <c r="M20" s="473"/>
      <c r="N20" s="473"/>
      <c r="O20" s="473"/>
      <c r="P20" s="473"/>
      <c r="Q20" s="473"/>
      <c r="R20" s="479"/>
      <c r="S20" s="472">
        <f>'指定申請（入力）'!C200&amp;""</f>
      </c>
      <c r="T20" s="473"/>
      <c r="U20" s="473"/>
      <c r="V20" s="473"/>
      <c r="W20" s="473"/>
      <c r="X20" s="473"/>
      <c r="Y20" s="473"/>
      <c r="Z20" s="473"/>
      <c r="AA20" s="473"/>
      <c r="AB20" s="473"/>
      <c r="AC20" s="473"/>
      <c r="AD20" s="474"/>
    </row>
    <row r="21" spans="2:30" s="120" customFormat="1" ht="16.5" customHeight="1">
      <c r="B21" s="515"/>
      <c r="C21" s="516"/>
      <c r="D21" s="527" t="s">
        <v>72</v>
      </c>
      <c r="E21" s="465"/>
      <c r="F21" s="465"/>
      <c r="G21" s="465"/>
      <c r="H21" s="465"/>
      <c r="I21" s="465"/>
      <c r="J21" s="465"/>
      <c r="K21" s="475" t="str">
        <f>IF('指定申請（入力）'!N201=0,"身体障害者",IF('指定申請（入力）'!M201&lt;&gt;"","身体障害者",""))</f>
        <v>身体障害者</v>
      </c>
      <c r="L21" s="475"/>
      <c r="M21" s="475"/>
      <c r="N21" s="475"/>
      <c r="O21" s="475"/>
      <c r="P21" s="475" t="str">
        <f>IF('指定申請（入力）'!N201=0,"知的障害者",IF('指定申請（入力）'!M202&lt;&gt;"","知的障害者",""))</f>
        <v>知的障害者</v>
      </c>
      <c r="Q21" s="475"/>
      <c r="R21" s="475"/>
      <c r="S21" s="475"/>
      <c r="T21" s="475"/>
      <c r="U21" s="475" t="str">
        <f>IF('指定申請（入力）'!N201=0,"精神障害者",IF('指定申請（入力）'!M203&lt;&gt;"","精神障害者",""))</f>
        <v>精神障害者</v>
      </c>
      <c r="V21" s="475"/>
      <c r="W21" s="475"/>
      <c r="X21" s="475"/>
      <c r="Y21" s="475"/>
      <c r="Z21" s="475" t="str">
        <f>IF('指定申請（入力）'!N201=0,"難病等対象者",IF('指定申請（入力）'!M204&lt;&gt;"","難病等対象者",""))</f>
        <v>難病等対象者</v>
      </c>
      <c r="AA21" s="475"/>
      <c r="AB21" s="475"/>
      <c r="AC21" s="475"/>
      <c r="AD21" s="476"/>
    </row>
    <row r="22" spans="2:30" s="120" customFormat="1" ht="16.5" customHeight="1">
      <c r="B22" s="515"/>
      <c r="C22" s="516"/>
      <c r="D22" s="527" t="s">
        <v>67</v>
      </c>
      <c r="E22" s="465"/>
      <c r="F22" s="465"/>
      <c r="G22" s="465"/>
      <c r="H22" s="465"/>
      <c r="I22" s="465"/>
      <c r="J22" s="465"/>
      <c r="K22" s="466" t="s">
        <v>218</v>
      </c>
      <c r="L22" s="467"/>
      <c r="M22" s="455" t="str">
        <f>'指定申請（入力）'!C205&amp;" 円"</f>
        <v> 円</v>
      </c>
      <c r="N22" s="455"/>
      <c r="O22" s="456"/>
      <c r="P22" s="468" t="s">
        <v>219</v>
      </c>
      <c r="Q22" s="457"/>
      <c r="R22" s="455" t="str">
        <f>'指定申請（入力）'!C206&amp;" 円"</f>
        <v> 円</v>
      </c>
      <c r="S22" s="455"/>
      <c r="T22" s="455"/>
      <c r="U22" s="468" t="s">
        <v>220</v>
      </c>
      <c r="V22" s="457"/>
      <c r="W22" s="455" t="str">
        <f>'指定申請（入力）'!C207&amp;" 円"</f>
        <v> 円</v>
      </c>
      <c r="X22" s="455"/>
      <c r="Y22" s="456"/>
      <c r="Z22" s="422" t="s">
        <v>221</v>
      </c>
      <c r="AA22" s="457"/>
      <c r="AB22" s="455" t="str">
        <f>'指定申請（入力）'!C208&amp;" 円"</f>
        <v> 円</v>
      </c>
      <c r="AC22" s="455"/>
      <c r="AD22" s="458"/>
    </row>
    <row r="23" spans="2:30" s="120" customFormat="1" ht="16.5" customHeight="1" thickBot="1">
      <c r="B23" s="517"/>
      <c r="C23" s="518"/>
      <c r="D23" s="526" t="s">
        <v>222</v>
      </c>
      <c r="E23" s="460"/>
      <c r="F23" s="460"/>
      <c r="G23" s="460"/>
      <c r="H23" s="460"/>
      <c r="I23" s="460"/>
      <c r="J23" s="460"/>
      <c r="K23" s="461">
        <f>'指定申請（入力）'!C209&amp;""</f>
      </c>
      <c r="L23" s="462"/>
      <c r="M23" s="462"/>
      <c r="N23" s="462"/>
      <c r="O23" s="462"/>
      <c r="P23" s="462"/>
      <c r="Q23" s="462"/>
      <c r="R23" s="462"/>
      <c r="S23" s="462"/>
      <c r="T23" s="462"/>
      <c r="U23" s="462"/>
      <c r="V23" s="462"/>
      <c r="W23" s="462"/>
      <c r="X23" s="462"/>
      <c r="Y23" s="462"/>
      <c r="Z23" s="462"/>
      <c r="AA23" s="462"/>
      <c r="AB23" s="462"/>
      <c r="AC23" s="462"/>
      <c r="AD23" s="463"/>
    </row>
    <row r="24" spans="2:30" ht="16.5" customHeight="1">
      <c r="B24" s="513" t="s">
        <v>103</v>
      </c>
      <c r="C24" s="514"/>
      <c r="D24" s="532" t="s">
        <v>32</v>
      </c>
      <c r="E24" s="520"/>
      <c r="F24" s="520"/>
      <c r="G24" s="520"/>
      <c r="H24" s="520"/>
      <c r="I24" s="521">
        <f>'指定申請（入力）'!C213&amp;""</f>
      </c>
      <c r="J24" s="521"/>
      <c r="K24" s="521"/>
      <c r="L24" s="521"/>
      <c r="M24" s="521"/>
      <c r="N24" s="521"/>
      <c r="O24" s="521"/>
      <c r="P24" s="521"/>
      <c r="Q24" s="521"/>
      <c r="R24" s="521"/>
      <c r="S24" s="521"/>
      <c r="T24" s="521"/>
      <c r="U24" s="521"/>
      <c r="V24" s="521"/>
      <c r="W24" s="521"/>
      <c r="X24" s="521"/>
      <c r="Y24" s="521"/>
      <c r="Z24" s="521"/>
      <c r="AA24" s="521"/>
      <c r="AB24" s="521"/>
      <c r="AC24" s="521"/>
      <c r="AD24" s="522"/>
    </row>
    <row r="25" spans="2:30" ht="16.5" customHeight="1">
      <c r="B25" s="515"/>
      <c r="C25" s="516"/>
      <c r="D25" s="533" t="s">
        <v>1</v>
      </c>
      <c r="E25" s="308"/>
      <c r="F25" s="308"/>
      <c r="G25" s="308"/>
      <c r="H25" s="308"/>
      <c r="I25" s="316">
        <f>'指定申請（入力）'!C212&amp;""</f>
      </c>
      <c r="J25" s="316"/>
      <c r="K25" s="316"/>
      <c r="L25" s="316"/>
      <c r="M25" s="316"/>
      <c r="N25" s="316"/>
      <c r="O25" s="316"/>
      <c r="P25" s="316"/>
      <c r="Q25" s="316"/>
      <c r="R25" s="316"/>
      <c r="S25" s="316"/>
      <c r="T25" s="316"/>
      <c r="U25" s="316"/>
      <c r="V25" s="316"/>
      <c r="W25" s="316"/>
      <c r="X25" s="316"/>
      <c r="Y25" s="316"/>
      <c r="Z25" s="316"/>
      <c r="AA25" s="316"/>
      <c r="AB25" s="316"/>
      <c r="AC25" s="316"/>
      <c r="AD25" s="524"/>
    </row>
    <row r="26" spans="2:30" ht="16.5" customHeight="1">
      <c r="B26" s="515"/>
      <c r="C26" s="516"/>
      <c r="D26" s="322" t="s">
        <v>2</v>
      </c>
      <c r="E26" s="322"/>
      <c r="F26" s="322"/>
      <c r="G26" s="322"/>
      <c r="H26" s="323"/>
      <c r="I26" s="118" t="s">
        <v>137</v>
      </c>
      <c r="J26" s="309">
        <f>IF('指定申請（入力）'!C214,'指定申請（入力）'!C214,"")</f>
      </c>
      <c r="K26" s="309"/>
      <c r="L26" s="309"/>
      <c r="M26" s="309"/>
      <c r="N26" s="309"/>
      <c r="O26" s="309"/>
      <c r="P26" s="309"/>
      <c r="Q26" s="309"/>
      <c r="R26" s="309"/>
      <c r="S26" s="309"/>
      <c r="T26" s="309"/>
      <c r="U26" s="309"/>
      <c r="V26" s="309"/>
      <c r="W26" s="309"/>
      <c r="X26" s="309"/>
      <c r="Y26" s="309"/>
      <c r="Z26" s="309"/>
      <c r="AA26" s="309"/>
      <c r="AB26" s="309"/>
      <c r="AC26" s="309"/>
      <c r="AD26" s="507"/>
    </row>
    <row r="27" spans="2:30" ht="16.5" customHeight="1">
      <c r="B27" s="515"/>
      <c r="C27" s="516"/>
      <c r="D27" s="325"/>
      <c r="E27" s="325"/>
      <c r="F27" s="325"/>
      <c r="G27" s="325"/>
      <c r="H27" s="326"/>
      <c r="I27" s="508">
        <f>'指定申請（入力）'!C215&amp;""</f>
      </c>
      <c r="J27" s="509"/>
      <c r="K27" s="509"/>
      <c r="L27" s="509"/>
      <c r="M27" s="509"/>
      <c r="N27" s="509"/>
      <c r="O27" s="509"/>
      <c r="P27" s="509"/>
      <c r="Q27" s="509"/>
      <c r="R27" s="509"/>
      <c r="S27" s="509"/>
      <c r="T27" s="509"/>
      <c r="U27" s="509"/>
      <c r="V27" s="509"/>
      <c r="W27" s="509"/>
      <c r="X27" s="509"/>
      <c r="Y27" s="509"/>
      <c r="Z27" s="509"/>
      <c r="AA27" s="509"/>
      <c r="AB27" s="509"/>
      <c r="AC27" s="509"/>
      <c r="AD27" s="510"/>
    </row>
    <row r="28" spans="2:30" ht="16.5" customHeight="1">
      <c r="B28" s="515"/>
      <c r="C28" s="516"/>
      <c r="D28" s="380" t="s">
        <v>7</v>
      </c>
      <c r="E28" s="314"/>
      <c r="F28" s="314"/>
      <c r="G28" s="314"/>
      <c r="H28" s="314"/>
      <c r="I28" s="315">
        <f>'指定申請（入力）'!C216&amp;""</f>
      </c>
      <c r="J28" s="315"/>
      <c r="K28" s="315"/>
      <c r="L28" s="315"/>
      <c r="M28" s="315"/>
      <c r="N28" s="315"/>
      <c r="O28" s="315"/>
      <c r="P28" s="315"/>
      <c r="Q28" s="314" t="s">
        <v>8</v>
      </c>
      <c r="R28" s="314"/>
      <c r="S28" s="314"/>
      <c r="T28" s="314"/>
      <c r="U28" s="314"/>
      <c r="V28" s="315">
        <f>'指定申請（入力）'!C217&amp;""</f>
      </c>
      <c r="W28" s="315"/>
      <c r="X28" s="315"/>
      <c r="Y28" s="315"/>
      <c r="Z28" s="315"/>
      <c r="AA28" s="315"/>
      <c r="AB28" s="315"/>
      <c r="AC28" s="315"/>
      <c r="AD28" s="512"/>
    </row>
    <row r="29" spans="2:30" ht="16.5" customHeight="1">
      <c r="B29" s="515"/>
      <c r="C29" s="516"/>
      <c r="D29" s="498" t="s">
        <v>224</v>
      </c>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9"/>
    </row>
    <row r="30" spans="2:30" ht="16.5" customHeight="1">
      <c r="B30" s="515"/>
      <c r="C30" s="516"/>
      <c r="D30" s="373" t="s">
        <v>207</v>
      </c>
      <c r="E30" s="501"/>
      <c r="F30" s="501"/>
      <c r="G30" s="501"/>
      <c r="H30" s="501"/>
      <c r="I30" s="501"/>
      <c r="J30" s="502"/>
      <c r="K30" s="333" t="str">
        <f>IF('指定申請（入力）'!C221="","一戸建て",IF('指定申請（入力）'!C221="一戸建て","一戸建て",""))</f>
        <v>一戸建て</v>
      </c>
      <c r="L30" s="503"/>
      <c r="M30" s="503"/>
      <c r="N30" s="121"/>
      <c r="O30" s="503" t="str">
        <f>IF('指定申請（入力）'!C221="","アパート",IF('指定申請（入力）'!C221="アパート","アパート",""))</f>
        <v>アパート</v>
      </c>
      <c r="P30" s="503"/>
      <c r="Q30" s="503"/>
      <c r="R30" s="121"/>
      <c r="S30" s="503" t="str">
        <f>IF('指定申請（入力）'!C221="","マンション",IF('指定申請（入力）'!C221="マンション","マンション",""))</f>
        <v>マンション</v>
      </c>
      <c r="T30" s="503"/>
      <c r="U30" s="503"/>
      <c r="V30" s="504" t="str">
        <f>IF('指定申請（入力）'!C221="","その他",IF('指定申請（入力）'!C221="その他","その他",""))</f>
        <v>その他</v>
      </c>
      <c r="W30" s="504"/>
      <c r="X30" s="504"/>
      <c r="Y30" s="495" t="str">
        <f>IF('指定申請（入力）'!C221="","（　　　　　　　　　　　　）",IF('指定申請（入力）'!C221="その他","（"&amp;'指定申請（入力）'!C222&amp;"）",""))</f>
        <v>（　　　　　　　　　　　　）</v>
      </c>
      <c r="Z30" s="495"/>
      <c r="AA30" s="495"/>
      <c r="AB30" s="495"/>
      <c r="AC30" s="495"/>
      <c r="AD30" s="496"/>
    </row>
    <row r="31" spans="2:30" ht="16.5" customHeight="1">
      <c r="B31" s="515"/>
      <c r="C31" s="516"/>
      <c r="D31" s="479" t="s">
        <v>208</v>
      </c>
      <c r="E31" s="481"/>
      <c r="F31" s="481"/>
      <c r="G31" s="481"/>
      <c r="H31" s="481"/>
      <c r="I31" s="481"/>
      <c r="J31" s="481"/>
      <c r="K31" s="410">
        <f>'指定申請（入力）'!C223&amp;""</f>
      </c>
      <c r="L31" s="470"/>
      <c r="M31" s="470"/>
      <c r="N31" s="470"/>
      <c r="O31" s="470"/>
      <c r="P31" s="470"/>
      <c r="Q31" s="470"/>
      <c r="R31" s="470"/>
      <c r="S31" s="470"/>
      <c r="T31" s="470"/>
      <c r="U31" s="470"/>
      <c r="V31" s="470"/>
      <c r="W31" s="470"/>
      <c r="X31" s="470"/>
      <c r="Y31" s="470"/>
      <c r="Z31" s="470"/>
      <c r="AA31" s="470"/>
      <c r="AB31" s="470"/>
      <c r="AC31" s="470"/>
      <c r="AD31" s="482"/>
    </row>
    <row r="32" spans="2:30" ht="16.5" customHeight="1">
      <c r="B32" s="515"/>
      <c r="C32" s="516"/>
      <c r="D32" s="488" t="s">
        <v>209</v>
      </c>
      <c r="E32" s="484"/>
      <c r="F32" s="484"/>
      <c r="G32" s="484"/>
      <c r="H32" s="484"/>
      <c r="I32" s="484"/>
      <c r="J32" s="485"/>
      <c r="K32" s="488" t="str">
        <f>IF('指定申請（入力）'!O224=0,"ア．敷金",IF('指定申請（入力）'!N224&lt;&gt;"","ア．敷金",""))</f>
        <v>ア．敷金</v>
      </c>
      <c r="L32" s="484"/>
      <c r="M32" s="484"/>
      <c r="N32" s="146"/>
      <c r="O32" s="147"/>
      <c r="P32" s="489" t="str">
        <f>IF('指定申請（入力）'!O224=0,"イ．礼金",IF('指定申請（入力）'!N225&lt;&gt;"","イ．礼金",""))</f>
        <v>イ．礼金</v>
      </c>
      <c r="Q32" s="490"/>
      <c r="R32" s="490"/>
      <c r="S32" s="147"/>
      <c r="T32" s="491" t="str">
        <f>IF('指定申請（入力）'!O224=0,"ウ．家賃(月額)",IF('指定申請（入力）'!N226&lt;&gt;"","ウ．家賃(月額)",""))</f>
        <v>ウ．家賃(月額)</v>
      </c>
      <c r="U32" s="491"/>
      <c r="V32" s="491"/>
      <c r="W32" s="491"/>
      <c r="X32" s="491"/>
      <c r="Y32" s="492" t="str">
        <f>IF(T32="","",IF('指定申請（入力）'!N226="〇",'指定申請（入力）'!C229&amp;" 円","　　　　　　　　円"))</f>
        <v>　　　　　　　　円</v>
      </c>
      <c r="Z32" s="492"/>
      <c r="AA32" s="492"/>
      <c r="AB32" s="492"/>
      <c r="AC32" s="492"/>
      <c r="AD32" s="148"/>
    </row>
    <row r="33" spans="2:30" ht="16.5" customHeight="1">
      <c r="B33" s="515"/>
      <c r="C33" s="516"/>
      <c r="D33" s="357"/>
      <c r="E33" s="357"/>
      <c r="F33" s="357"/>
      <c r="G33" s="357"/>
      <c r="H33" s="357"/>
      <c r="I33" s="357"/>
      <c r="J33" s="358"/>
      <c r="K33" s="493" t="str">
        <f>IF('指定申請（入力）'!O224=0,"エ．契約期間",IF('指定申請（入力）'!N227&lt;&gt;"","エ．契約期間",""))</f>
        <v>エ．契約期間</v>
      </c>
      <c r="L33" s="493"/>
      <c r="M33" s="493"/>
      <c r="N33" s="493"/>
      <c r="O33" s="150"/>
      <c r="P33" s="494" t="str">
        <f>IF('指定申請（入力）'!O224=0,"オ．賃貸料がない理由",IF('指定申請（入力）'!N228&lt;&gt;"","オ．賃貸料がない理由",""))</f>
        <v>オ．賃貸料がない理由</v>
      </c>
      <c r="Q33" s="494"/>
      <c r="R33" s="494"/>
      <c r="S33" s="494"/>
      <c r="T33" s="494"/>
      <c r="U33" s="494"/>
      <c r="V33" s="494"/>
      <c r="W33" s="312" t="str">
        <f>IF(P33="","",IF('指定申請（入力）'!N228="〇","（"&amp;'指定申請（入力）'!C230&amp;"）","（　　　　　　　　　　　　　　　　　）"))</f>
        <v>（　　　　　　　　　　　　　　　　　）</v>
      </c>
      <c r="X33" s="312"/>
      <c r="Y33" s="312"/>
      <c r="Z33" s="312"/>
      <c r="AA33" s="312"/>
      <c r="AB33" s="312"/>
      <c r="AC33" s="312"/>
      <c r="AD33" s="525"/>
    </row>
    <row r="34" spans="2:30" ht="16.5" customHeight="1">
      <c r="B34" s="515"/>
      <c r="C34" s="516"/>
      <c r="D34" s="372"/>
      <c r="E34" s="372"/>
      <c r="F34" s="372"/>
      <c r="G34" s="372"/>
      <c r="H34" s="372"/>
      <c r="I34" s="372"/>
      <c r="J34" s="373"/>
      <c r="K34" s="495" t="s">
        <v>80</v>
      </c>
      <c r="L34" s="495"/>
      <c r="M34" s="495"/>
      <c r="N34" s="495"/>
      <c r="O34" s="495"/>
      <c r="P34" s="495"/>
      <c r="Q34" s="495"/>
      <c r="R34" s="495"/>
      <c r="S34" s="495"/>
      <c r="T34" s="495"/>
      <c r="U34" s="495"/>
      <c r="V34" s="495"/>
      <c r="W34" s="495"/>
      <c r="X34" s="495"/>
      <c r="Y34" s="495"/>
      <c r="Z34" s="495"/>
      <c r="AA34" s="495"/>
      <c r="AB34" s="495"/>
      <c r="AC34" s="495"/>
      <c r="AD34" s="496"/>
    </row>
    <row r="35" spans="2:30" ht="16.5" customHeight="1">
      <c r="B35" s="515"/>
      <c r="C35" s="516"/>
      <c r="D35" s="473" t="s">
        <v>210</v>
      </c>
      <c r="E35" s="335"/>
      <c r="F35" s="335"/>
      <c r="G35" s="335"/>
      <c r="H35" s="335"/>
      <c r="I35" s="335"/>
      <c r="J35" s="336"/>
      <c r="K35" s="378">
        <f>'指定申請（入力）'!C231&amp;""</f>
      </c>
      <c r="L35" s="422"/>
      <c r="M35" s="422"/>
      <c r="N35" s="422"/>
      <c r="O35" s="142" t="s">
        <v>161</v>
      </c>
      <c r="P35" s="142"/>
      <c r="Q35" s="142"/>
      <c r="R35" s="142"/>
      <c r="S35" s="142"/>
      <c r="T35" s="142"/>
      <c r="U35" s="142"/>
      <c r="V35" s="142"/>
      <c r="W35" s="142"/>
      <c r="X35" s="142"/>
      <c r="Y35" s="142"/>
      <c r="Z35" s="142"/>
      <c r="AA35" s="142"/>
      <c r="AB35" s="142"/>
      <c r="AC35" s="142"/>
      <c r="AD35" s="143"/>
    </row>
    <row r="36" spans="2:30" s="120" customFormat="1" ht="16.5" customHeight="1">
      <c r="B36" s="515"/>
      <c r="C36" s="516"/>
      <c r="D36" s="473" t="s">
        <v>211</v>
      </c>
      <c r="E36" s="473"/>
      <c r="F36" s="473"/>
      <c r="G36" s="473"/>
      <c r="H36" s="473"/>
      <c r="I36" s="473"/>
      <c r="J36" s="479"/>
      <c r="K36" s="378">
        <f>'指定申請（入力）'!C232&amp;""</f>
      </c>
      <c r="L36" s="422"/>
      <c r="M36" s="422"/>
      <c r="N36" s="422"/>
      <c r="O36" s="144" t="s">
        <v>99</v>
      </c>
      <c r="P36" s="151"/>
      <c r="Q36" s="151"/>
      <c r="R36" s="151"/>
      <c r="S36" s="128"/>
      <c r="T36" s="128"/>
      <c r="U36" s="144"/>
      <c r="V36" s="144"/>
      <c r="W36" s="144"/>
      <c r="X36" s="144"/>
      <c r="Y36" s="152"/>
      <c r="Z36" s="152"/>
      <c r="AA36" s="144"/>
      <c r="AB36" s="144"/>
      <c r="AC36" s="144"/>
      <c r="AD36" s="145"/>
    </row>
    <row r="37" spans="2:30" s="120" customFormat="1" ht="16.5" customHeight="1">
      <c r="B37" s="515"/>
      <c r="C37" s="516"/>
      <c r="D37" s="469" t="s">
        <v>225</v>
      </c>
      <c r="E37" s="470"/>
      <c r="F37" s="470"/>
      <c r="G37" s="470"/>
      <c r="H37" s="470"/>
      <c r="I37" s="470"/>
      <c r="J37" s="471"/>
      <c r="K37" s="378">
        <f>'指定申請（入力）'!C233&amp;""</f>
      </c>
      <c r="L37" s="422"/>
      <c r="M37" s="422"/>
      <c r="N37" s="422"/>
      <c r="O37" s="142" t="s">
        <v>75</v>
      </c>
      <c r="T37" s="142"/>
      <c r="U37" s="142"/>
      <c r="V37" s="142"/>
      <c r="W37" s="142"/>
      <c r="X37" s="142"/>
      <c r="Y37" s="142"/>
      <c r="Z37" s="142"/>
      <c r="AA37" s="142"/>
      <c r="AB37" s="142"/>
      <c r="AC37" s="142"/>
      <c r="AD37" s="143"/>
    </row>
    <row r="38" spans="2:30" s="120" customFormat="1" ht="16.5" customHeight="1">
      <c r="B38" s="515"/>
      <c r="C38" s="516"/>
      <c r="D38" s="469" t="s">
        <v>226</v>
      </c>
      <c r="E38" s="470"/>
      <c r="F38" s="470"/>
      <c r="G38" s="470"/>
      <c r="H38" s="470"/>
      <c r="I38" s="470"/>
      <c r="J38" s="471"/>
      <c r="K38" s="528">
        <f>'指定申請（入力）'!C234&amp;""</f>
      </c>
      <c r="L38" s="529"/>
      <c r="M38" s="529"/>
      <c r="N38" s="529"/>
      <c r="O38" s="529"/>
      <c r="P38" s="529"/>
      <c r="Q38" s="529"/>
      <c r="R38" s="529"/>
      <c r="S38" s="529"/>
      <c r="T38" s="529"/>
      <c r="U38" s="529"/>
      <c r="V38" s="529"/>
      <c r="W38" s="529"/>
      <c r="X38" s="529"/>
      <c r="Y38" s="529"/>
      <c r="Z38" s="529"/>
      <c r="AA38" s="529"/>
      <c r="AB38" s="529"/>
      <c r="AC38" s="529"/>
      <c r="AD38" s="530"/>
    </row>
    <row r="39" spans="2:30" s="120" customFormat="1" ht="16.5" customHeight="1">
      <c r="B39" s="515"/>
      <c r="C39" s="516"/>
      <c r="D39" s="469" t="s">
        <v>227</v>
      </c>
      <c r="E39" s="470"/>
      <c r="F39" s="470"/>
      <c r="G39" s="470"/>
      <c r="H39" s="470"/>
      <c r="I39" s="470"/>
      <c r="J39" s="471"/>
      <c r="K39" s="378">
        <f>'指定申請（入力）'!C235&amp;""</f>
      </c>
      <c r="L39" s="422"/>
      <c r="M39" s="422"/>
      <c r="N39" s="422"/>
      <c r="O39" s="144" t="s">
        <v>228</v>
      </c>
      <c r="P39" s="151"/>
      <c r="Q39" s="531" t="s">
        <v>229</v>
      </c>
      <c r="R39" s="531"/>
      <c r="S39" s="531"/>
      <c r="T39" s="531"/>
      <c r="U39" s="422">
        <f>'指定申請（入力）'!C236&amp;""</f>
      </c>
      <c r="V39" s="422"/>
      <c r="W39" s="470" t="s">
        <v>230</v>
      </c>
      <c r="X39" s="470"/>
      <c r="Y39" s="128"/>
      <c r="Z39" s="128"/>
      <c r="AA39" s="152"/>
      <c r="AB39" s="152"/>
      <c r="AC39" s="152"/>
      <c r="AD39" s="154"/>
    </row>
    <row r="40" spans="2:30" s="120" customFormat="1" ht="16.5" customHeight="1">
      <c r="B40" s="515"/>
      <c r="C40" s="516"/>
      <c r="D40" s="478" t="s">
        <v>231</v>
      </c>
      <c r="E40" s="473"/>
      <c r="F40" s="473"/>
      <c r="G40" s="473"/>
      <c r="H40" s="473"/>
      <c r="I40" s="473"/>
      <c r="J40" s="473"/>
      <c r="K40" s="473"/>
      <c r="L40" s="473"/>
      <c r="M40" s="473"/>
      <c r="N40" s="473"/>
      <c r="O40" s="473"/>
      <c r="P40" s="473"/>
      <c r="Q40" s="473"/>
      <c r="R40" s="479"/>
      <c r="S40" s="472">
        <f>'指定申請（入力）'!C237&amp;""</f>
      </c>
      <c r="T40" s="473"/>
      <c r="U40" s="473"/>
      <c r="V40" s="473"/>
      <c r="W40" s="473"/>
      <c r="X40" s="473"/>
      <c r="Y40" s="473"/>
      <c r="Z40" s="473"/>
      <c r="AA40" s="473"/>
      <c r="AB40" s="473"/>
      <c r="AC40" s="473"/>
      <c r="AD40" s="474"/>
    </row>
    <row r="41" spans="2:30" s="120" customFormat="1" ht="16.5" customHeight="1">
      <c r="B41" s="515"/>
      <c r="C41" s="516"/>
      <c r="D41" s="527" t="s">
        <v>72</v>
      </c>
      <c r="E41" s="465"/>
      <c r="F41" s="465"/>
      <c r="G41" s="465"/>
      <c r="H41" s="465"/>
      <c r="I41" s="465"/>
      <c r="J41" s="465"/>
      <c r="K41" s="475" t="str">
        <f>IF('指定申請（入力）'!N238=0,"身体障害者",IF('指定申請（入力）'!M238&lt;&gt;"","身体障害者",""))</f>
        <v>身体障害者</v>
      </c>
      <c r="L41" s="475"/>
      <c r="M41" s="475"/>
      <c r="N41" s="475"/>
      <c r="O41" s="475"/>
      <c r="P41" s="475" t="str">
        <f>IF('指定申請（入力）'!N238=0,"知的障害者",IF('指定申請（入力）'!M239&lt;&gt;"","知的障害者",""))</f>
        <v>知的障害者</v>
      </c>
      <c r="Q41" s="475"/>
      <c r="R41" s="475"/>
      <c r="S41" s="475"/>
      <c r="T41" s="475"/>
      <c r="U41" s="475" t="str">
        <f>IF('指定申請（入力）'!N238=0,"精神障害者",IF('指定申請（入力）'!M240&lt;&gt;"","精神障害者",""))</f>
        <v>精神障害者</v>
      </c>
      <c r="V41" s="475"/>
      <c r="W41" s="475"/>
      <c r="X41" s="475"/>
      <c r="Y41" s="475"/>
      <c r="Z41" s="475" t="str">
        <f>IF('指定申請（入力）'!N238=0,"難病等対象者",IF('指定申請（入力）'!M241&lt;&gt;"","難病等対象者",""))</f>
        <v>難病等対象者</v>
      </c>
      <c r="AA41" s="475"/>
      <c r="AB41" s="475"/>
      <c r="AC41" s="475"/>
      <c r="AD41" s="476"/>
    </row>
    <row r="42" spans="2:30" s="120" customFormat="1" ht="16.5" customHeight="1">
      <c r="B42" s="515"/>
      <c r="C42" s="516"/>
      <c r="D42" s="527" t="s">
        <v>67</v>
      </c>
      <c r="E42" s="465"/>
      <c r="F42" s="465"/>
      <c r="G42" s="465"/>
      <c r="H42" s="465"/>
      <c r="I42" s="465"/>
      <c r="J42" s="465"/>
      <c r="K42" s="466" t="s">
        <v>218</v>
      </c>
      <c r="L42" s="467"/>
      <c r="M42" s="455" t="str">
        <f>'指定申請（入力）'!C242&amp;" 円"</f>
        <v> 円</v>
      </c>
      <c r="N42" s="455"/>
      <c r="O42" s="456"/>
      <c r="P42" s="468" t="s">
        <v>219</v>
      </c>
      <c r="Q42" s="457"/>
      <c r="R42" s="455" t="str">
        <f>'指定申請（入力）'!C243&amp;" 円"</f>
        <v> 円</v>
      </c>
      <c r="S42" s="455"/>
      <c r="T42" s="455"/>
      <c r="U42" s="468" t="s">
        <v>220</v>
      </c>
      <c r="V42" s="457"/>
      <c r="W42" s="455" t="str">
        <f>'指定申請（入力）'!C244&amp;" 円"</f>
        <v> 円</v>
      </c>
      <c r="X42" s="455"/>
      <c r="Y42" s="456"/>
      <c r="Z42" s="422" t="s">
        <v>221</v>
      </c>
      <c r="AA42" s="457"/>
      <c r="AB42" s="455" t="str">
        <f>'指定申請（入力）'!C245&amp;" 円"</f>
        <v> 円</v>
      </c>
      <c r="AC42" s="455"/>
      <c r="AD42" s="458"/>
    </row>
    <row r="43" spans="2:30" s="120" customFormat="1" ht="16.5" customHeight="1" thickBot="1">
      <c r="B43" s="517"/>
      <c r="C43" s="518"/>
      <c r="D43" s="526" t="s">
        <v>222</v>
      </c>
      <c r="E43" s="460"/>
      <c r="F43" s="460"/>
      <c r="G43" s="460"/>
      <c r="H43" s="460"/>
      <c r="I43" s="460"/>
      <c r="J43" s="460"/>
      <c r="K43" s="461">
        <f>'指定申請（入力）'!C246&amp;""</f>
      </c>
      <c r="L43" s="462"/>
      <c r="M43" s="462"/>
      <c r="N43" s="462"/>
      <c r="O43" s="462"/>
      <c r="P43" s="462"/>
      <c r="Q43" s="462"/>
      <c r="R43" s="462"/>
      <c r="S43" s="462"/>
      <c r="T43" s="462"/>
      <c r="U43" s="462"/>
      <c r="V43" s="462"/>
      <c r="W43" s="462"/>
      <c r="X43" s="462"/>
      <c r="Y43" s="462"/>
      <c r="Z43" s="462"/>
      <c r="AA43" s="462"/>
      <c r="AB43" s="462"/>
      <c r="AC43" s="462"/>
      <c r="AD43" s="463"/>
    </row>
    <row r="44" spans="2:30" ht="16.5" customHeight="1">
      <c r="B44" s="513" t="s">
        <v>102</v>
      </c>
      <c r="C44" s="514"/>
      <c r="D44" s="532" t="s">
        <v>32</v>
      </c>
      <c r="E44" s="520"/>
      <c r="F44" s="520"/>
      <c r="G44" s="520"/>
      <c r="H44" s="520"/>
      <c r="I44" s="521">
        <f>'指定申請（入力）'!C250&amp;""</f>
      </c>
      <c r="J44" s="521"/>
      <c r="K44" s="521"/>
      <c r="L44" s="521"/>
      <c r="M44" s="521"/>
      <c r="N44" s="521"/>
      <c r="O44" s="521"/>
      <c r="P44" s="521"/>
      <c r="Q44" s="521"/>
      <c r="R44" s="521"/>
      <c r="S44" s="521"/>
      <c r="T44" s="521"/>
      <c r="U44" s="521"/>
      <c r="V44" s="521"/>
      <c r="W44" s="521"/>
      <c r="X44" s="521"/>
      <c r="Y44" s="521"/>
      <c r="Z44" s="521"/>
      <c r="AA44" s="521"/>
      <c r="AB44" s="521"/>
      <c r="AC44" s="521"/>
      <c r="AD44" s="522"/>
    </row>
    <row r="45" spans="2:30" ht="16.5" customHeight="1">
      <c r="B45" s="515"/>
      <c r="C45" s="516"/>
      <c r="D45" s="533" t="s">
        <v>1</v>
      </c>
      <c r="E45" s="308"/>
      <c r="F45" s="308"/>
      <c r="G45" s="308"/>
      <c r="H45" s="308"/>
      <c r="I45" s="316">
        <f>'指定申請（入力）'!C249&amp;""</f>
      </c>
      <c r="J45" s="316"/>
      <c r="K45" s="316"/>
      <c r="L45" s="316"/>
      <c r="M45" s="316"/>
      <c r="N45" s="316"/>
      <c r="O45" s="316"/>
      <c r="P45" s="316"/>
      <c r="Q45" s="316"/>
      <c r="R45" s="316"/>
      <c r="S45" s="316"/>
      <c r="T45" s="316"/>
      <c r="U45" s="316"/>
      <c r="V45" s="316"/>
      <c r="W45" s="316"/>
      <c r="X45" s="316"/>
      <c r="Y45" s="316"/>
      <c r="Z45" s="316"/>
      <c r="AA45" s="316"/>
      <c r="AB45" s="316"/>
      <c r="AC45" s="316"/>
      <c r="AD45" s="524"/>
    </row>
    <row r="46" spans="2:30" ht="16.5" customHeight="1">
      <c r="B46" s="515"/>
      <c r="C46" s="516"/>
      <c r="D46" s="322" t="s">
        <v>2</v>
      </c>
      <c r="E46" s="322"/>
      <c r="F46" s="322"/>
      <c r="G46" s="322"/>
      <c r="H46" s="323"/>
      <c r="I46" s="118" t="s">
        <v>137</v>
      </c>
      <c r="J46" s="309">
        <f>IF('指定申請（入力）'!C251,'指定申請（入力）'!C251,"")</f>
      </c>
      <c r="K46" s="309"/>
      <c r="L46" s="309"/>
      <c r="M46" s="309"/>
      <c r="N46" s="309"/>
      <c r="O46" s="309"/>
      <c r="P46" s="309"/>
      <c r="Q46" s="309"/>
      <c r="R46" s="309"/>
      <c r="S46" s="309"/>
      <c r="T46" s="309"/>
      <c r="U46" s="309"/>
      <c r="V46" s="309"/>
      <c r="W46" s="309"/>
      <c r="X46" s="309"/>
      <c r="Y46" s="309"/>
      <c r="Z46" s="309"/>
      <c r="AA46" s="309"/>
      <c r="AB46" s="309"/>
      <c r="AC46" s="309"/>
      <c r="AD46" s="507"/>
    </row>
    <row r="47" spans="2:30" ht="16.5" customHeight="1">
      <c r="B47" s="515"/>
      <c r="C47" s="516"/>
      <c r="D47" s="325"/>
      <c r="E47" s="325"/>
      <c r="F47" s="325"/>
      <c r="G47" s="325"/>
      <c r="H47" s="326"/>
      <c r="I47" s="508">
        <f>'指定申請（入力）'!C252&amp;""</f>
      </c>
      <c r="J47" s="509"/>
      <c r="K47" s="509"/>
      <c r="L47" s="509"/>
      <c r="M47" s="509"/>
      <c r="N47" s="509"/>
      <c r="O47" s="509"/>
      <c r="P47" s="509"/>
      <c r="Q47" s="509"/>
      <c r="R47" s="509"/>
      <c r="S47" s="509"/>
      <c r="T47" s="509"/>
      <c r="U47" s="509"/>
      <c r="V47" s="509"/>
      <c r="W47" s="509"/>
      <c r="X47" s="509"/>
      <c r="Y47" s="509"/>
      <c r="Z47" s="509"/>
      <c r="AA47" s="509"/>
      <c r="AB47" s="509"/>
      <c r="AC47" s="509"/>
      <c r="AD47" s="510"/>
    </row>
    <row r="48" spans="2:30" ht="16.5" customHeight="1">
      <c r="B48" s="515"/>
      <c r="C48" s="516"/>
      <c r="D48" s="380" t="s">
        <v>7</v>
      </c>
      <c r="E48" s="314"/>
      <c r="F48" s="314"/>
      <c r="G48" s="314"/>
      <c r="H48" s="314"/>
      <c r="I48" s="315">
        <f>'指定申請（入力）'!C253&amp;""</f>
      </c>
      <c r="J48" s="315"/>
      <c r="K48" s="315"/>
      <c r="L48" s="315"/>
      <c r="M48" s="315"/>
      <c r="N48" s="315"/>
      <c r="O48" s="315"/>
      <c r="P48" s="315"/>
      <c r="Q48" s="314" t="s">
        <v>8</v>
      </c>
      <c r="R48" s="314"/>
      <c r="S48" s="314"/>
      <c r="T48" s="314"/>
      <c r="U48" s="314"/>
      <c r="V48" s="315">
        <f>'指定申請（入力）'!C254&amp;""</f>
      </c>
      <c r="W48" s="315"/>
      <c r="X48" s="315"/>
      <c r="Y48" s="315"/>
      <c r="Z48" s="315"/>
      <c r="AA48" s="315"/>
      <c r="AB48" s="315"/>
      <c r="AC48" s="315"/>
      <c r="AD48" s="512"/>
    </row>
    <row r="49" spans="2:30" ht="16.5" customHeight="1">
      <c r="B49" s="515"/>
      <c r="C49" s="516"/>
      <c r="D49" s="498" t="s">
        <v>224</v>
      </c>
      <c r="E49" s="498"/>
      <c r="F49" s="498"/>
      <c r="G49" s="498"/>
      <c r="H49" s="498"/>
      <c r="I49" s="498"/>
      <c r="J49" s="498"/>
      <c r="K49" s="498"/>
      <c r="L49" s="498"/>
      <c r="M49" s="498"/>
      <c r="N49" s="498"/>
      <c r="O49" s="498"/>
      <c r="P49" s="498"/>
      <c r="Q49" s="498"/>
      <c r="R49" s="498"/>
      <c r="S49" s="498"/>
      <c r="T49" s="498"/>
      <c r="U49" s="498"/>
      <c r="V49" s="498"/>
      <c r="W49" s="498"/>
      <c r="X49" s="498"/>
      <c r="Y49" s="498"/>
      <c r="Z49" s="498"/>
      <c r="AA49" s="498"/>
      <c r="AB49" s="498"/>
      <c r="AC49" s="498"/>
      <c r="AD49" s="499"/>
    </row>
    <row r="50" spans="2:30" ht="16.5" customHeight="1">
      <c r="B50" s="515"/>
      <c r="C50" s="516"/>
      <c r="D50" s="373" t="s">
        <v>207</v>
      </c>
      <c r="E50" s="501"/>
      <c r="F50" s="501"/>
      <c r="G50" s="501"/>
      <c r="H50" s="501"/>
      <c r="I50" s="501"/>
      <c r="J50" s="502"/>
      <c r="K50" s="333" t="str">
        <f>IF('指定申請（入力）'!C258="","一戸建て",IF('指定申請（入力）'!C258="一戸建て","一戸建て",""))</f>
        <v>一戸建て</v>
      </c>
      <c r="L50" s="503"/>
      <c r="M50" s="503"/>
      <c r="N50" s="121"/>
      <c r="O50" s="503" t="str">
        <f>IF('指定申請（入力）'!C258="","アパート",IF('指定申請（入力）'!C258="アパート","アパート",""))</f>
        <v>アパート</v>
      </c>
      <c r="P50" s="503"/>
      <c r="Q50" s="503"/>
      <c r="R50" s="121"/>
      <c r="S50" s="503" t="str">
        <f>IF('指定申請（入力）'!C258="","マンション",IF('指定申請（入力）'!C258="マンション","マンション",""))</f>
        <v>マンション</v>
      </c>
      <c r="T50" s="503"/>
      <c r="U50" s="503"/>
      <c r="V50" s="504" t="str">
        <f>IF('指定申請（入力）'!C258="","その他",IF('指定申請（入力）'!C258="その他","その他",""))</f>
        <v>その他</v>
      </c>
      <c r="W50" s="504"/>
      <c r="X50" s="504"/>
      <c r="Y50" s="495" t="str">
        <f>IF('指定申請（入力）'!C258="","（　　　　　　　　　　　　）",IF('指定申請（入力）'!C258="その他","（"&amp;'指定申請（入力）'!C259&amp;"）",""))</f>
        <v>（　　　　　　　　　　　　）</v>
      </c>
      <c r="Z50" s="495"/>
      <c r="AA50" s="495"/>
      <c r="AB50" s="495"/>
      <c r="AC50" s="495"/>
      <c r="AD50" s="496"/>
    </row>
    <row r="51" spans="2:30" ht="16.5" customHeight="1">
      <c r="B51" s="515"/>
      <c r="C51" s="516"/>
      <c r="D51" s="479" t="s">
        <v>208</v>
      </c>
      <c r="E51" s="481"/>
      <c r="F51" s="481"/>
      <c r="G51" s="481"/>
      <c r="H51" s="481"/>
      <c r="I51" s="481"/>
      <c r="J51" s="481"/>
      <c r="K51" s="410">
        <f>'指定申請（入力）'!C260&amp;""</f>
      </c>
      <c r="L51" s="470"/>
      <c r="M51" s="470"/>
      <c r="N51" s="470"/>
      <c r="O51" s="470"/>
      <c r="P51" s="470"/>
      <c r="Q51" s="470"/>
      <c r="R51" s="470"/>
      <c r="S51" s="470"/>
      <c r="T51" s="470"/>
      <c r="U51" s="470"/>
      <c r="V51" s="470"/>
      <c r="W51" s="470"/>
      <c r="X51" s="470"/>
      <c r="Y51" s="470"/>
      <c r="Z51" s="470"/>
      <c r="AA51" s="470"/>
      <c r="AB51" s="470"/>
      <c r="AC51" s="470"/>
      <c r="AD51" s="482"/>
    </row>
    <row r="52" spans="2:30" ht="16.5" customHeight="1">
      <c r="B52" s="515"/>
      <c r="C52" s="516"/>
      <c r="D52" s="488" t="s">
        <v>209</v>
      </c>
      <c r="E52" s="484"/>
      <c r="F52" s="484"/>
      <c r="G52" s="484"/>
      <c r="H52" s="484"/>
      <c r="I52" s="484"/>
      <c r="J52" s="485"/>
      <c r="K52" s="488" t="str">
        <f>IF('指定申請（入力）'!O261=0,"ア．敷金",IF('指定申請（入力）'!N261&lt;&gt;"","ア．敷金",""))</f>
        <v>ア．敷金</v>
      </c>
      <c r="L52" s="484"/>
      <c r="M52" s="484"/>
      <c r="N52" s="146"/>
      <c r="O52" s="147"/>
      <c r="P52" s="489" t="str">
        <f>IF('指定申請（入力）'!O261=0,"イ．礼金",IF('指定申請（入力）'!N262&lt;&gt;"","イ．礼金",""))</f>
        <v>イ．礼金</v>
      </c>
      <c r="Q52" s="490"/>
      <c r="R52" s="490"/>
      <c r="S52" s="147"/>
      <c r="T52" s="491" t="str">
        <f>IF('指定申請（入力）'!O261=0,"ウ．家賃(月額)",IF('指定申請（入力）'!N263&lt;&gt;"","ウ．家賃(月額)",""))</f>
        <v>ウ．家賃(月額)</v>
      </c>
      <c r="U52" s="491"/>
      <c r="V52" s="491"/>
      <c r="W52" s="491"/>
      <c r="X52" s="491"/>
      <c r="Y52" s="492" t="str">
        <f>IF(T52="","",IF('指定申請（入力）'!N263="〇",'指定申請（入力）'!C266&amp;" 円","　　　　　　　　円"))</f>
        <v>　　　　　　　　円</v>
      </c>
      <c r="Z52" s="492"/>
      <c r="AA52" s="492"/>
      <c r="AB52" s="492"/>
      <c r="AC52" s="492"/>
      <c r="AD52" s="148"/>
    </row>
    <row r="53" spans="2:30" ht="16.5" customHeight="1">
      <c r="B53" s="515"/>
      <c r="C53" s="516"/>
      <c r="D53" s="357"/>
      <c r="E53" s="357"/>
      <c r="F53" s="357"/>
      <c r="G53" s="357"/>
      <c r="H53" s="357"/>
      <c r="I53" s="357"/>
      <c r="J53" s="358"/>
      <c r="K53" s="493" t="str">
        <f>IF('指定申請（入力）'!O261=0,"エ．契約期間",IF('指定申請（入力）'!N264&lt;&gt;"","エ．契約期間",""))</f>
        <v>エ．契約期間</v>
      </c>
      <c r="L53" s="493"/>
      <c r="M53" s="493"/>
      <c r="N53" s="493"/>
      <c r="O53" s="150"/>
      <c r="P53" s="494" t="str">
        <f>IF('指定申請（入力）'!O261=0,"オ．賃貸料がない理由",IF('指定申請（入力）'!N265&lt;&gt;"","オ．賃貸料がない理由",""))</f>
        <v>オ．賃貸料がない理由</v>
      </c>
      <c r="Q53" s="494"/>
      <c r="R53" s="494"/>
      <c r="S53" s="494"/>
      <c r="T53" s="494"/>
      <c r="U53" s="494"/>
      <c r="V53" s="494"/>
      <c r="W53" s="312" t="str">
        <f>IF(P53="","",IF('指定申請（入力）'!N265="〇","（"&amp;'指定申請（入力）'!C267&amp;"）","（　　　　　　　　　　　　　　　　　）"))</f>
        <v>（　　　　　　　　　　　　　　　　　）</v>
      </c>
      <c r="X53" s="312"/>
      <c r="Y53" s="312"/>
      <c r="Z53" s="312"/>
      <c r="AA53" s="312"/>
      <c r="AB53" s="312"/>
      <c r="AC53" s="312"/>
      <c r="AD53" s="525"/>
    </row>
    <row r="54" spans="2:30" ht="16.5" customHeight="1">
      <c r="B54" s="515"/>
      <c r="C54" s="516"/>
      <c r="D54" s="372"/>
      <c r="E54" s="372"/>
      <c r="F54" s="372"/>
      <c r="G54" s="372"/>
      <c r="H54" s="372"/>
      <c r="I54" s="372"/>
      <c r="J54" s="373"/>
      <c r="K54" s="495" t="s">
        <v>80</v>
      </c>
      <c r="L54" s="495"/>
      <c r="M54" s="495"/>
      <c r="N54" s="495"/>
      <c r="O54" s="495"/>
      <c r="P54" s="495"/>
      <c r="Q54" s="495"/>
      <c r="R54" s="495"/>
      <c r="S54" s="495"/>
      <c r="T54" s="495"/>
      <c r="U54" s="495"/>
      <c r="V54" s="495"/>
      <c r="W54" s="495"/>
      <c r="X54" s="495"/>
      <c r="Y54" s="495"/>
      <c r="Z54" s="495"/>
      <c r="AA54" s="495"/>
      <c r="AB54" s="495"/>
      <c r="AC54" s="495"/>
      <c r="AD54" s="496"/>
    </row>
    <row r="55" spans="2:30" ht="16.5" customHeight="1">
      <c r="B55" s="515"/>
      <c r="C55" s="516"/>
      <c r="D55" s="473" t="s">
        <v>210</v>
      </c>
      <c r="E55" s="335"/>
      <c r="F55" s="335"/>
      <c r="G55" s="335"/>
      <c r="H55" s="335"/>
      <c r="I55" s="335"/>
      <c r="J55" s="336"/>
      <c r="K55" s="378">
        <f>'指定申請（入力）'!C268&amp;""</f>
      </c>
      <c r="L55" s="422"/>
      <c r="M55" s="422"/>
      <c r="N55" s="422"/>
      <c r="O55" s="142" t="s">
        <v>161</v>
      </c>
      <c r="P55" s="142"/>
      <c r="Q55" s="142"/>
      <c r="R55" s="142"/>
      <c r="S55" s="142"/>
      <c r="T55" s="142"/>
      <c r="U55" s="142"/>
      <c r="V55" s="142"/>
      <c r="W55" s="142"/>
      <c r="X55" s="142"/>
      <c r="Y55" s="142"/>
      <c r="Z55" s="142"/>
      <c r="AA55" s="142"/>
      <c r="AB55" s="142"/>
      <c r="AC55" s="142"/>
      <c r="AD55" s="143"/>
    </row>
    <row r="56" spans="2:30" s="120" customFormat="1" ht="16.5" customHeight="1">
      <c r="B56" s="515"/>
      <c r="C56" s="516"/>
      <c r="D56" s="473" t="s">
        <v>211</v>
      </c>
      <c r="E56" s="473"/>
      <c r="F56" s="473"/>
      <c r="G56" s="473"/>
      <c r="H56" s="473"/>
      <c r="I56" s="473"/>
      <c r="J56" s="479"/>
      <c r="K56" s="378">
        <f>'指定申請（入力）'!C269&amp;""</f>
      </c>
      <c r="L56" s="422"/>
      <c r="M56" s="422"/>
      <c r="N56" s="422"/>
      <c r="O56" s="144" t="s">
        <v>99</v>
      </c>
      <c r="P56" s="151"/>
      <c r="Q56" s="151"/>
      <c r="R56" s="151"/>
      <c r="S56" s="128"/>
      <c r="T56" s="128"/>
      <c r="U56" s="144"/>
      <c r="V56" s="144"/>
      <c r="W56" s="144"/>
      <c r="X56" s="144"/>
      <c r="Y56" s="152"/>
      <c r="Z56" s="152"/>
      <c r="AA56" s="144"/>
      <c r="AB56" s="144"/>
      <c r="AC56" s="144"/>
      <c r="AD56" s="145"/>
    </row>
    <row r="57" spans="2:30" s="120" customFormat="1" ht="16.5" customHeight="1">
      <c r="B57" s="515"/>
      <c r="C57" s="516"/>
      <c r="D57" s="469" t="s">
        <v>225</v>
      </c>
      <c r="E57" s="470"/>
      <c r="F57" s="470"/>
      <c r="G57" s="470"/>
      <c r="H57" s="470"/>
      <c r="I57" s="470"/>
      <c r="J57" s="471"/>
      <c r="K57" s="378">
        <f>'指定申請（入力）'!C270&amp;""</f>
      </c>
      <c r="L57" s="422"/>
      <c r="M57" s="422"/>
      <c r="N57" s="422"/>
      <c r="O57" s="142" t="s">
        <v>75</v>
      </c>
      <c r="T57" s="142"/>
      <c r="U57" s="142"/>
      <c r="V57" s="142"/>
      <c r="W57" s="142"/>
      <c r="X57" s="142"/>
      <c r="Y57" s="142"/>
      <c r="Z57" s="142"/>
      <c r="AA57" s="142"/>
      <c r="AB57" s="142"/>
      <c r="AC57" s="142"/>
      <c r="AD57" s="143"/>
    </row>
    <row r="58" spans="2:30" s="120" customFormat="1" ht="16.5" customHeight="1">
      <c r="B58" s="515"/>
      <c r="C58" s="516"/>
      <c r="D58" s="469" t="s">
        <v>226</v>
      </c>
      <c r="E58" s="470"/>
      <c r="F58" s="470"/>
      <c r="G58" s="470"/>
      <c r="H58" s="470"/>
      <c r="I58" s="470"/>
      <c r="J58" s="471"/>
      <c r="K58" s="528">
        <f>'指定申請（入力）'!C271&amp;""</f>
      </c>
      <c r="L58" s="529"/>
      <c r="M58" s="529"/>
      <c r="N58" s="529"/>
      <c r="O58" s="529"/>
      <c r="P58" s="529"/>
      <c r="Q58" s="529"/>
      <c r="R58" s="529"/>
      <c r="S58" s="529"/>
      <c r="T58" s="529"/>
      <c r="U58" s="529"/>
      <c r="V58" s="529"/>
      <c r="W58" s="529"/>
      <c r="X58" s="529"/>
      <c r="Y58" s="529"/>
      <c r="Z58" s="529"/>
      <c r="AA58" s="529"/>
      <c r="AB58" s="529"/>
      <c r="AC58" s="529"/>
      <c r="AD58" s="530"/>
    </row>
    <row r="59" spans="2:30" s="120" customFormat="1" ht="16.5" customHeight="1">
      <c r="B59" s="515"/>
      <c r="C59" s="516"/>
      <c r="D59" s="469" t="s">
        <v>227</v>
      </c>
      <c r="E59" s="470"/>
      <c r="F59" s="470"/>
      <c r="G59" s="470"/>
      <c r="H59" s="470"/>
      <c r="I59" s="470"/>
      <c r="J59" s="471"/>
      <c r="K59" s="378">
        <f>'指定申請（入力）'!C272&amp;""</f>
      </c>
      <c r="L59" s="422"/>
      <c r="M59" s="422"/>
      <c r="N59" s="422"/>
      <c r="O59" s="144" t="s">
        <v>228</v>
      </c>
      <c r="P59" s="151"/>
      <c r="Q59" s="531" t="s">
        <v>229</v>
      </c>
      <c r="R59" s="531"/>
      <c r="S59" s="531"/>
      <c r="T59" s="531"/>
      <c r="U59" s="422">
        <f>'指定申請（入力）'!C273&amp;""</f>
      </c>
      <c r="V59" s="422"/>
      <c r="W59" s="470" t="s">
        <v>230</v>
      </c>
      <c r="X59" s="470"/>
      <c r="Y59" s="128"/>
      <c r="Z59" s="128"/>
      <c r="AA59" s="152"/>
      <c r="AB59" s="152"/>
      <c r="AC59" s="152"/>
      <c r="AD59" s="154"/>
    </row>
    <row r="60" spans="2:30" s="120" customFormat="1" ht="16.5" customHeight="1">
      <c r="B60" s="515"/>
      <c r="C60" s="516"/>
      <c r="D60" s="478" t="s">
        <v>231</v>
      </c>
      <c r="E60" s="473"/>
      <c r="F60" s="473"/>
      <c r="G60" s="473"/>
      <c r="H60" s="473"/>
      <c r="I60" s="473"/>
      <c r="J60" s="473"/>
      <c r="K60" s="473"/>
      <c r="L60" s="473"/>
      <c r="M60" s="473"/>
      <c r="N60" s="473"/>
      <c r="O60" s="473"/>
      <c r="P60" s="473"/>
      <c r="Q60" s="473"/>
      <c r="R60" s="479"/>
      <c r="S60" s="472">
        <f>'指定申請（入力）'!C274&amp;""</f>
      </c>
      <c r="T60" s="473"/>
      <c r="U60" s="473"/>
      <c r="V60" s="473"/>
      <c r="W60" s="473"/>
      <c r="X60" s="473"/>
      <c r="Y60" s="473"/>
      <c r="Z60" s="473"/>
      <c r="AA60" s="473"/>
      <c r="AB60" s="473"/>
      <c r="AC60" s="473"/>
      <c r="AD60" s="474"/>
    </row>
    <row r="61" spans="2:30" s="120" customFormat="1" ht="16.5" customHeight="1">
      <c r="B61" s="515"/>
      <c r="C61" s="516"/>
      <c r="D61" s="527" t="s">
        <v>72</v>
      </c>
      <c r="E61" s="465"/>
      <c r="F61" s="465"/>
      <c r="G61" s="465"/>
      <c r="H61" s="465"/>
      <c r="I61" s="465"/>
      <c r="J61" s="465"/>
      <c r="K61" s="475" t="str">
        <f>IF('指定申請（入力）'!N275=0,"身体障害者",IF('指定申請（入力）'!M275&lt;&gt;"","身体障害者",""))</f>
        <v>身体障害者</v>
      </c>
      <c r="L61" s="475"/>
      <c r="M61" s="475"/>
      <c r="N61" s="475"/>
      <c r="O61" s="475"/>
      <c r="P61" s="475" t="str">
        <f>IF('指定申請（入力）'!N275=0,"知的障害者",IF('指定申請（入力）'!M276&lt;&gt;"","知的障害者",""))</f>
        <v>知的障害者</v>
      </c>
      <c r="Q61" s="475"/>
      <c r="R61" s="475"/>
      <c r="S61" s="475"/>
      <c r="T61" s="475"/>
      <c r="U61" s="475" t="str">
        <f>IF('指定申請（入力）'!N275=0,"精神障害者",IF('指定申請（入力）'!M277&lt;&gt;"","精神障害者",""))</f>
        <v>精神障害者</v>
      </c>
      <c r="V61" s="475"/>
      <c r="W61" s="475"/>
      <c r="X61" s="475"/>
      <c r="Y61" s="475"/>
      <c r="Z61" s="475" t="str">
        <f>IF('指定申請（入力）'!N275=0,"難病等対象者",IF('指定申請（入力）'!M278&lt;&gt;"","難病等対象者",""))</f>
        <v>難病等対象者</v>
      </c>
      <c r="AA61" s="475"/>
      <c r="AB61" s="475"/>
      <c r="AC61" s="475"/>
      <c r="AD61" s="476"/>
    </row>
    <row r="62" spans="2:30" s="120" customFormat="1" ht="16.5" customHeight="1">
      <c r="B62" s="515"/>
      <c r="C62" s="516"/>
      <c r="D62" s="527" t="s">
        <v>67</v>
      </c>
      <c r="E62" s="465"/>
      <c r="F62" s="465"/>
      <c r="G62" s="465"/>
      <c r="H62" s="465"/>
      <c r="I62" s="465"/>
      <c r="J62" s="465"/>
      <c r="K62" s="466" t="s">
        <v>218</v>
      </c>
      <c r="L62" s="467"/>
      <c r="M62" s="455" t="str">
        <f>'指定申請（入力）'!C279&amp;" 円"</f>
        <v> 円</v>
      </c>
      <c r="N62" s="455"/>
      <c r="O62" s="456"/>
      <c r="P62" s="468" t="s">
        <v>219</v>
      </c>
      <c r="Q62" s="457"/>
      <c r="R62" s="455" t="str">
        <f>'指定申請（入力）'!C280&amp;" 円"</f>
        <v> 円</v>
      </c>
      <c r="S62" s="455"/>
      <c r="T62" s="455"/>
      <c r="U62" s="468" t="s">
        <v>220</v>
      </c>
      <c r="V62" s="457"/>
      <c r="W62" s="455" t="str">
        <f>'指定申請（入力）'!C281&amp;" 円"</f>
        <v> 円</v>
      </c>
      <c r="X62" s="455"/>
      <c r="Y62" s="456"/>
      <c r="Z62" s="422" t="s">
        <v>221</v>
      </c>
      <c r="AA62" s="457"/>
      <c r="AB62" s="455" t="str">
        <f>'指定申請（入力）'!C282&amp;" 円"</f>
        <v> 円</v>
      </c>
      <c r="AC62" s="455"/>
      <c r="AD62" s="458"/>
    </row>
    <row r="63" spans="2:30" s="120" customFormat="1" ht="16.5" customHeight="1" thickBot="1">
      <c r="B63" s="517"/>
      <c r="C63" s="518"/>
      <c r="D63" s="526" t="s">
        <v>222</v>
      </c>
      <c r="E63" s="460"/>
      <c r="F63" s="460"/>
      <c r="G63" s="460"/>
      <c r="H63" s="460"/>
      <c r="I63" s="460"/>
      <c r="J63" s="460"/>
      <c r="K63" s="461">
        <f>'指定申請（入力）'!C283&amp;""</f>
      </c>
      <c r="L63" s="462"/>
      <c r="M63" s="462"/>
      <c r="N63" s="462"/>
      <c r="O63" s="462"/>
      <c r="P63" s="462"/>
      <c r="Q63" s="462"/>
      <c r="R63" s="462"/>
      <c r="S63" s="462"/>
      <c r="T63" s="462"/>
      <c r="U63" s="462"/>
      <c r="V63" s="462"/>
      <c r="W63" s="462"/>
      <c r="X63" s="462"/>
      <c r="Y63" s="462"/>
      <c r="Z63" s="462"/>
      <c r="AA63" s="462"/>
      <c r="AB63" s="462"/>
      <c r="AC63" s="462"/>
      <c r="AD63" s="463"/>
    </row>
    <row r="64" spans="2:30" ht="13.5" customHeight="1">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row>
    <row r="65" spans="2:30" ht="13.5" customHeight="1">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391"/>
    </row>
    <row r="66" spans="2:30" ht="13.5" customHeight="1">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row>
    <row r="67" spans="2:30" ht="13.5" customHeight="1">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row>
    <row r="68" spans="2:30" ht="13.5" customHeight="1">
      <c r="B68" s="391"/>
      <c r="C68" s="391"/>
      <c r="D68" s="391"/>
      <c r="E68" s="391"/>
      <c r="F68" s="391"/>
      <c r="G68" s="391"/>
      <c r="H68" s="391"/>
      <c r="I68" s="391"/>
      <c r="J68" s="391"/>
      <c r="K68" s="391"/>
      <c r="L68" s="391"/>
      <c r="M68" s="391"/>
      <c r="N68" s="391"/>
      <c r="O68" s="391"/>
      <c r="P68" s="391"/>
      <c r="Q68" s="391"/>
      <c r="R68" s="391"/>
      <c r="S68" s="391"/>
      <c r="T68" s="391"/>
      <c r="U68" s="391"/>
      <c r="V68" s="391"/>
      <c r="W68" s="391"/>
      <c r="X68" s="391"/>
      <c r="Y68" s="391"/>
      <c r="Z68" s="391"/>
      <c r="AA68" s="391"/>
      <c r="AB68" s="391"/>
      <c r="AC68" s="391"/>
      <c r="AD68" s="391"/>
    </row>
    <row r="69" spans="2:30" ht="13.5" customHeight="1">
      <c r="B69" s="391"/>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row>
    <row r="70" spans="2:30" ht="13.5" customHeight="1">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row>
    <row r="71" spans="2:30" ht="13.5" customHeight="1">
      <c r="B71" s="391"/>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1"/>
    </row>
    <row r="72" spans="2:30" ht="13.5" customHeight="1">
      <c r="B72" s="391"/>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391"/>
      <c r="AC72" s="391"/>
      <c r="AD72" s="391"/>
    </row>
    <row r="73" spans="2:30" ht="13.5" customHeight="1">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1"/>
    </row>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sheetData>
  <sheetProtection/>
  <mergeCells count="195">
    <mergeCell ref="A1:AD1"/>
    <mergeCell ref="A2:AD2"/>
    <mergeCell ref="B4:C23"/>
    <mergeCell ref="D4:H4"/>
    <mergeCell ref="I4:AD4"/>
    <mergeCell ref="D5:H5"/>
    <mergeCell ref="I5:AD5"/>
    <mergeCell ref="D6:H7"/>
    <mergeCell ref="J6:AD6"/>
    <mergeCell ref="I7:AD7"/>
    <mergeCell ref="D8:H8"/>
    <mergeCell ref="I8:P8"/>
    <mergeCell ref="Q8:U8"/>
    <mergeCell ref="V8:AD8"/>
    <mergeCell ref="D9:AD9"/>
    <mergeCell ref="D10:J10"/>
    <mergeCell ref="K10:M10"/>
    <mergeCell ref="O10:Q10"/>
    <mergeCell ref="S10:U10"/>
    <mergeCell ref="V10:X10"/>
    <mergeCell ref="Y10:AD10"/>
    <mergeCell ref="D11:J11"/>
    <mergeCell ref="K11:AD11"/>
    <mergeCell ref="D12:J14"/>
    <mergeCell ref="K12:M12"/>
    <mergeCell ref="P12:R12"/>
    <mergeCell ref="T12:X12"/>
    <mergeCell ref="Y12:AC12"/>
    <mergeCell ref="K13:N13"/>
    <mergeCell ref="P13:V13"/>
    <mergeCell ref="K14:AD14"/>
    <mergeCell ref="D15:J15"/>
    <mergeCell ref="K15:N15"/>
    <mergeCell ref="D16:J16"/>
    <mergeCell ref="K16:N16"/>
    <mergeCell ref="W13:AD13"/>
    <mergeCell ref="D17:J17"/>
    <mergeCell ref="K17:N17"/>
    <mergeCell ref="D18:J18"/>
    <mergeCell ref="K18:AD18"/>
    <mergeCell ref="D19:J19"/>
    <mergeCell ref="K19:N19"/>
    <mergeCell ref="Q19:T19"/>
    <mergeCell ref="U19:V19"/>
    <mergeCell ref="W19:X19"/>
    <mergeCell ref="D20:R20"/>
    <mergeCell ref="S20:AD20"/>
    <mergeCell ref="D21:J21"/>
    <mergeCell ref="K21:O21"/>
    <mergeCell ref="P21:T21"/>
    <mergeCell ref="U21:Y21"/>
    <mergeCell ref="Z21:AD21"/>
    <mergeCell ref="D22:J22"/>
    <mergeCell ref="K22:L22"/>
    <mergeCell ref="M22:O22"/>
    <mergeCell ref="P22:Q22"/>
    <mergeCell ref="R22:T22"/>
    <mergeCell ref="U22:V22"/>
    <mergeCell ref="W22:Y22"/>
    <mergeCell ref="Z22:AA22"/>
    <mergeCell ref="AB22:AD22"/>
    <mergeCell ref="D23:J23"/>
    <mergeCell ref="K23:AD23"/>
    <mergeCell ref="B24:C43"/>
    <mergeCell ref="D24:H24"/>
    <mergeCell ref="I24:AD24"/>
    <mergeCell ref="D25:H25"/>
    <mergeCell ref="I25:AD25"/>
    <mergeCell ref="D26:H27"/>
    <mergeCell ref="J26:AD26"/>
    <mergeCell ref="I27:AD27"/>
    <mergeCell ref="D28:H28"/>
    <mergeCell ref="I28:P28"/>
    <mergeCell ref="Q28:U28"/>
    <mergeCell ref="V28:AD28"/>
    <mergeCell ref="D29:AD29"/>
    <mergeCell ref="D30:J30"/>
    <mergeCell ref="K30:M30"/>
    <mergeCell ref="O30:Q30"/>
    <mergeCell ref="S30:U30"/>
    <mergeCell ref="V30:X30"/>
    <mergeCell ref="Y30:AD30"/>
    <mergeCell ref="D31:J31"/>
    <mergeCell ref="K31:AD31"/>
    <mergeCell ref="D32:J34"/>
    <mergeCell ref="K32:M32"/>
    <mergeCell ref="P32:R32"/>
    <mergeCell ref="T32:X32"/>
    <mergeCell ref="Y32:AC32"/>
    <mergeCell ref="K33:N33"/>
    <mergeCell ref="P33:V33"/>
    <mergeCell ref="K34:AD34"/>
    <mergeCell ref="D35:J35"/>
    <mergeCell ref="K35:N35"/>
    <mergeCell ref="D36:J36"/>
    <mergeCell ref="K36:N36"/>
    <mergeCell ref="D37:J37"/>
    <mergeCell ref="K37:N37"/>
    <mergeCell ref="D38:J38"/>
    <mergeCell ref="K38:AD38"/>
    <mergeCell ref="D39:J39"/>
    <mergeCell ref="K39:N39"/>
    <mergeCell ref="Q39:T39"/>
    <mergeCell ref="U39:V39"/>
    <mergeCell ref="W39:X39"/>
    <mergeCell ref="D40:R40"/>
    <mergeCell ref="S40:AD40"/>
    <mergeCell ref="D41:J41"/>
    <mergeCell ref="K41:O41"/>
    <mergeCell ref="P41:T41"/>
    <mergeCell ref="U41:Y41"/>
    <mergeCell ref="Z41:AD41"/>
    <mergeCell ref="D42:J42"/>
    <mergeCell ref="K42:L42"/>
    <mergeCell ref="M42:O42"/>
    <mergeCell ref="P42:Q42"/>
    <mergeCell ref="R42:T42"/>
    <mergeCell ref="U42:V42"/>
    <mergeCell ref="W42:Y42"/>
    <mergeCell ref="Z42:AA42"/>
    <mergeCell ref="AB42:AD42"/>
    <mergeCell ref="D43:J43"/>
    <mergeCell ref="K43:AD43"/>
    <mergeCell ref="B44:C63"/>
    <mergeCell ref="D44:H44"/>
    <mergeCell ref="I44:AD44"/>
    <mergeCell ref="D45:H45"/>
    <mergeCell ref="I45:AD45"/>
    <mergeCell ref="D46:H47"/>
    <mergeCell ref="J46:AD46"/>
    <mergeCell ref="I47:AD47"/>
    <mergeCell ref="D48:H48"/>
    <mergeCell ref="I48:P48"/>
    <mergeCell ref="Q48:U48"/>
    <mergeCell ref="V48:AD48"/>
    <mergeCell ref="D49:AD49"/>
    <mergeCell ref="D50:J50"/>
    <mergeCell ref="K50:M50"/>
    <mergeCell ref="O50:Q50"/>
    <mergeCell ref="S50:U50"/>
    <mergeCell ref="V50:X50"/>
    <mergeCell ref="Y50:AD50"/>
    <mergeCell ref="D51:J51"/>
    <mergeCell ref="K51:AD51"/>
    <mergeCell ref="D52:J54"/>
    <mergeCell ref="K52:M52"/>
    <mergeCell ref="P52:R52"/>
    <mergeCell ref="T52:X52"/>
    <mergeCell ref="Y52:AC52"/>
    <mergeCell ref="K53:N53"/>
    <mergeCell ref="P53:V53"/>
    <mergeCell ref="K54:AD54"/>
    <mergeCell ref="D55:J55"/>
    <mergeCell ref="K55:N55"/>
    <mergeCell ref="D56:J56"/>
    <mergeCell ref="K56:N56"/>
    <mergeCell ref="D57:J57"/>
    <mergeCell ref="K57:N57"/>
    <mergeCell ref="D58:J58"/>
    <mergeCell ref="K58:AD58"/>
    <mergeCell ref="D59:J59"/>
    <mergeCell ref="K59:N59"/>
    <mergeCell ref="Q59:T59"/>
    <mergeCell ref="U59:V59"/>
    <mergeCell ref="W59:X59"/>
    <mergeCell ref="R62:T62"/>
    <mergeCell ref="U62:V62"/>
    <mergeCell ref="D60:R60"/>
    <mergeCell ref="S60:AD60"/>
    <mergeCell ref="D61:J61"/>
    <mergeCell ref="K61:O61"/>
    <mergeCell ref="P61:T61"/>
    <mergeCell ref="U61:Y61"/>
    <mergeCell ref="Z61:AD61"/>
    <mergeCell ref="W62:Y62"/>
    <mergeCell ref="B70:AD70"/>
    <mergeCell ref="Z62:AA62"/>
    <mergeCell ref="AB62:AD62"/>
    <mergeCell ref="D63:J63"/>
    <mergeCell ref="K63:AD63"/>
    <mergeCell ref="B64:AD64"/>
    <mergeCell ref="D62:J62"/>
    <mergeCell ref="K62:L62"/>
    <mergeCell ref="M62:O62"/>
    <mergeCell ref="P62:Q62"/>
    <mergeCell ref="W33:AD33"/>
    <mergeCell ref="W53:AD53"/>
    <mergeCell ref="B71:AD71"/>
    <mergeCell ref="B72:AD72"/>
    <mergeCell ref="B73:AD73"/>
    <mergeCell ref="B65:AD65"/>
    <mergeCell ref="B66:AD66"/>
    <mergeCell ref="B67:AD67"/>
    <mergeCell ref="B68:AD68"/>
    <mergeCell ref="B69:AD6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AK42"/>
  <sheetViews>
    <sheetView view="pageBreakPreview" zoomScale="85" zoomScaleSheetLayoutView="85" zoomScalePageLayoutView="0" workbookViewId="0" topLeftCell="A7">
      <selection activeCell="A44" sqref="A44"/>
    </sheetView>
  </sheetViews>
  <sheetFormatPr defaultColWidth="4.625" defaultRowHeight="13.5"/>
  <cols>
    <col min="1" max="23" width="3.625" style="8" customWidth="1"/>
    <col min="24" max="16384" width="4.625" style="8" customWidth="1"/>
  </cols>
  <sheetData>
    <row r="1" s="7" customFormat="1" ht="18" customHeight="1">
      <c r="A1" s="26" t="s">
        <v>61</v>
      </c>
    </row>
    <row r="2" s="7" customFormat="1" ht="18" customHeight="1" thickBot="1">
      <c r="A2" s="6"/>
    </row>
    <row r="3" spans="1:23" ht="18" customHeight="1" thickBot="1">
      <c r="A3" s="25"/>
      <c r="B3" s="21"/>
      <c r="C3" s="21"/>
      <c r="D3" s="21"/>
      <c r="E3" s="21"/>
      <c r="F3" s="22"/>
      <c r="G3" s="23"/>
      <c r="H3" s="23"/>
      <c r="I3" s="9"/>
      <c r="K3" s="621" t="s">
        <v>0</v>
      </c>
      <c r="L3" s="622"/>
      <c r="M3" s="622"/>
      <c r="N3" s="623"/>
      <c r="O3" s="624"/>
      <c r="P3" s="625"/>
      <c r="Q3" s="625"/>
      <c r="R3" s="625"/>
      <c r="S3" s="625"/>
      <c r="T3" s="625"/>
      <c r="U3" s="625"/>
      <c r="V3" s="625"/>
      <c r="W3" s="626"/>
    </row>
    <row r="4" spans="1:17" ht="18" customHeight="1" thickBot="1">
      <c r="A4" s="618"/>
      <c r="B4" s="619"/>
      <c r="C4" s="619"/>
      <c r="D4" s="619"/>
      <c r="E4" s="619"/>
      <c r="F4" s="619"/>
      <c r="G4" s="619"/>
      <c r="H4" s="619"/>
      <c r="I4" s="619"/>
      <c r="J4" s="619"/>
      <c r="K4" s="619"/>
      <c r="L4" s="619"/>
      <c r="M4" s="619"/>
      <c r="N4" s="619"/>
      <c r="O4" s="619"/>
      <c r="P4" s="619"/>
      <c r="Q4" s="619"/>
    </row>
    <row r="5" spans="1:23" ht="18" customHeight="1">
      <c r="A5" s="641" t="s">
        <v>43</v>
      </c>
      <c r="B5" s="627" t="s">
        <v>37</v>
      </c>
      <c r="C5" s="628"/>
      <c r="D5" s="629"/>
      <c r="E5" s="591"/>
      <c r="F5" s="592"/>
      <c r="G5" s="592"/>
      <c r="H5" s="592"/>
      <c r="I5" s="592"/>
      <c r="J5" s="592"/>
      <c r="K5" s="592"/>
      <c r="L5" s="592"/>
      <c r="M5" s="592"/>
      <c r="N5" s="592"/>
      <c r="O5" s="592"/>
      <c r="P5" s="592"/>
      <c r="Q5" s="592"/>
      <c r="R5" s="592"/>
      <c r="S5" s="592"/>
      <c r="T5" s="592"/>
      <c r="U5" s="592"/>
      <c r="V5" s="592"/>
      <c r="W5" s="593"/>
    </row>
    <row r="6" spans="1:23" ht="28.5" customHeight="1">
      <c r="A6" s="642"/>
      <c r="B6" s="541" t="s">
        <v>1</v>
      </c>
      <c r="C6" s="542"/>
      <c r="D6" s="544"/>
      <c r="E6" s="594"/>
      <c r="F6" s="595"/>
      <c r="G6" s="595"/>
      <c r="H6" s="595"/>
      <c r="I6" s="595"/>
      <c r="J6" s="595"/>
      <c r="K6" s="595"/>
      <c r="L6" s="595"/>
      <c r="M6" s="595"/>
      <c r="N6" s="595"/>
      <c r="O6" s="595"/>
      <c r="P6" s="595"/>
      <c r="Q6" s="595"/>
      <c r="R6" s="595"/>
      <c r="S6" s="595"/>
      <c r="T6" s="595"/>
      <c r="U6" s="595"/>
      <c r="V6" s="595"/>
      <c r="W6" s="596"/>
    </row>
    <row r="7" spans="1:23" ht="18" customHeight="1">
      <c r="A7" s="642"/>
      <c r="B7" s="541" t="s">
        <v>2</v>
      </c>
      <c r="C7" s="542"/>
      <c r="D7" s="544"/>
      <c r="E7" s="39" t="s">
        <v>3</v>
      </c>
      <c r="F7" s="10"/>
      <c r="G7" s="10"/>
      <c r="H7" s="10"/>
      <c r="I7" s="10"/>
      <c r="J7" s="10"/>
      <c r="K7" s="10"/>
      <c r="L7" s="10"/>
      <c r="M7" s="10"/>
      <c r="N7" s="10"/>
      <c r="O7" s="10"/>
      <c r="P7" s="10"/>
      <c r="Q7" s="10"/>
      <c r="R7" s="10"/>
      <c r="S7" s="13"/>
      <c r="T7" s="13"/>
      <c r="U7" s="13"/>
      <c r="V7" s="13"/>
      <c r="W7" s="19"/>
    </row>
    <row r="8" spans="1:23" ht="18" customHeight="1">
      <c r="A8" s="642"/>
      <c r="B8" s="541"/>
      <c r="C8" s="542"/>
      <c r="D8" s="544"/>
      <c r="E8" s="31"/>
      <c r="F8" s="32"/>
      <c r="G8" s="56" t="s">
        <v>4</v>
      </c>
      <c r="H8" s="33"/>
      <c r="I8" s="33"/>
      <c r="J8" s="620" t="s">
        <v>5</v>
      </c>
      <c r="K8" s="620"/>
      <c r="L8" s="32"/>
      <c r="M8" s="32"/>
      <c r="N8" s="32"/>
      <c r="O8" s="32"/>
      <c r="P8" s="32"/>
      <c r="Q8" s="32"/>
      <c r="R8" s="32"/>
      <c r="S8" s="40"/>
      <c r="T8" s="40"/>
      <c r="U8" s="40"/>
      <c r="V8" s="40"/>
      <c r="W8" s="41"/>
    </row>
    <row r="9" spans="1:23" ht="18" customHeight="1">
      <c r="A9" s="642"/>
      <c r="B9" s="541"/>
      <c r="C9" s="542"/>
      <c r="D9" s="544"/>
      <c r="E9" s="11"/>
      <c r="F9" s="12"/>
      <c r="G9" s="12"/>
      <c r="H9" s="12"/>
      <c r="I9" s="12"/>
      <c r="J9" s="12"/>
      <c r="K9" s="12"/>
      <c r="L9" s="12"/>
      <c r="M9" s="12"/>
      <c r="N9" s="12"/>
      <c r="O9" s="12"/>
      <c r="P9" s="12"/>
      <c r="Q9" s="12"/>
      <c r="R9" s="12"/>
      <c r="S9" s="14"/>
      <c r="T9" s="14"/>
      <c r="U9" s="14"/>
      <c r="V9" s="14"/>
      <c r="W9" s="17"/>
    </row>
    <row r="10" spans="1:23" ht="18" customHeight="1">
      <c r="A10" s="643"/>
      <c r="B10" s="541" t="s">
        <v>6</v>
      </c>
      <c r="C10" s="542"/>
      <c r="D10" s="544"/>
      <c r="E10" s="541" t="s">
        <v>7</v>
      </c>
      <c r="F10" s="542"/>
      <c r="G10" s="544"/>
      <c r="H10" s="551"/>
      <c r="I10" s="552"/>
      <c r="J10" s="552"/>
      <c r="K10" s="552"/>
      <c r="L10" s="552"/>
      <c r="M10" s="553"/>
      <c r="N10" s="541" t="s">
        <v>8</v>
      </c>
      <c r="O10" s="542"/>
      <c r="P10" s="544"/>
      <c r="Q10" s="551"/>
      <c r="R10" s="552"/>
      <c r="S10" s="552"/>
      <c r="T10" s="552"/>
      <c r="U10" s="552"/>
      <c r="V10" s="552"/>
      <c r="W10" s="597"/>
    </row>
    <row r="11" spans="1:24" ht="24.75" customHeight="1">
      <c r="A11" s="602" t="s">
        <v>44</v>
      </c>
      <c r="B11" s="603"/>
      <c r="C11" s="603"/>
      <c r="D11" s="603"/>
      <c r="E11" s="549" t="s">
        <v>45</v>
      </c>
      <c r="F11" s="549"/>
      <c r="G11" s="549"/>
      <c r="H11" s="549"/>
      <c r="I11" s="549"/>
      <c r="J11" s="38"/>
      <c r="K11" s="606" t="s">
        <v>52</v>
      </c>
      <c r="L11" s="607"/>
      <c r="M11" s="607"/>
      <c r="N11" s="607"/>
      <c r="O11" s="607"/>
      <c r="P11" s="607"/>
      <c r="Q11" s="607"/>
      <c r="R11" s="607"/>
      <c r="S11" s="607"/>
      <c r="T11" s="607"/>
      <c r="U11" s="607"/>
      <c r="V11" s="607"/>
      <c r="W11" s="608"/>
      <c r="X11" s="57"/>
    </row>
    <row r="12" spans="1:24" ht="24.75" customHeight="1">
      <c r="A12" s="602"/>
      <c r="B12" s="603"/>
      <c r="C12" s="603"/>
      <c r="D12" s="603"/>
      <c r="E12" s="549" t="s">
        <v>53</v>
      </c>
      <c r="F12" s="549"/>
      <c r="G12" s="549"/>
      <c r="H12" s="549"/>
      <c r="I12" s="549"/>
      <c r="J12" s="38"/>
      <c r="K12" s="606" t="s">
        <v>52</v>
      </c>
      <c r="L12" s="607"/>
      <c r="M12" s="607"/>
      <c r="N12" s="607"/>
      <c r="O12" s="607"/>
      <c r="P12" s="607"/>
      <c r="Q12" s="607"/>
      <c r="R12" s="607"/>
      <c r="S12" s="607"/>
      <c r="T12" s="607"/>
      <c r="U12" s="607"/>
      <c r="V12" s="607"/>
      <c r="W12" s="608"/>
      <c r="X12" s="57"/>
    </row>
    <row r="13" spans="1:23" ht="24.75" customHeight="1">
      <c r="A13" s="604"/>
      <c r="B13" s="605"/>
      <c r="C13" s="605"/>
      <c r="D13" s="605"/>
      <c r="E13" s="549" t="s">
        <v>46</v>
      </c>
      <c r="F13" s="549"/>
      <c r="G13" s="549"/>
      <c r="H13" s="549"/>
      <c r="I13" s="549"/>
      <c r="J13" s="36"/>
      <c r="K13" s="554" t="s">
        <v>63</v>
      </c>
      <c r="L13" s="555"/>
      <c r="M13" s="555"/>
      <c r="N13" s="555"/>
      <c r="O13" s="555"/>
      <c r="P13" s="555"/>
      <c r="Q13" s="555"/>
      <c r="R13" s="555"/>
      <c r="S13" s="555"/>
      <c r="T13" s="556"/>
      <c r="U13" s="547" t="s">
        <v>54</v>
      </c>
      <c r="V13" s="547"/>
      <c r="W13" s="548"/>
    </row>
    <row r="14" spans="1:23" ht="18" customHeight="1">
      <c r="A14" s="545" t="s">
        <v>14</v>
      </c>
      <c r="B14" s="467"/>
      <c r="C14" s="467"/>
      <c r="D14" s="467"/>
      <c r="E14" s="467"/>
      <c r="F14" s="467"/>
      <c r="G14" s="467"/>
      <c r="H14" s="467"/>
      <c r="I14" s="467"/>
      <c r="J14" s="467"/>
      <c r="K14" s="467"/>
      <c r="L14" s="467"/>
      <c r="M14" s="546"/>
      <c r="N14" s="541" t="s">
        <v>56</v>
      </c>
      <c r="O14" s="542"/>
      <c r="P14" s="542"/>
      <c r="Q14" s="542"/>
      <c r="R14" s="542"/>
      <c r="S14" s="542"/>
      <c r="T14" s="542"/>
      <c r="U14" s="542"/>
      <c r="V14" s="542"/>
      <c r="W14" s="550"/>
    </row>
    <row r="15" spans="1:23" ht="18" customHeight="1">
      <c r="A15" s="557" t="s">
        <v>9</v>
      </c>
      <c r="B15" s="549" t="s">
        <v>32</v>
      </c>
      <c r="C15" s="549"/>
      <c r="D15" s="549"/>
      <c r="E15" s="551"/>
      <c r="F15" s="552"/>
      <c r="G15" s="552"/>
      <c r="H15" s="552"/>
      <c r="I15" s="553"/>
      <c r="J15" s="538" t="s">
        <v>10</v>
      </c>
      <c r="K15" s="540"/>
      <c r="L15" s="610" t="s">
        <v>11</v>
      </c>
      <c r="M15" s="611"/>
      <c r="N15" s="611"/>
      <c r="O15" s="611"/>
      <c r="P15" s="611"/>
      <c r="Q15" s="611"/>
      <c r="R15" s="611"/>
      <c r="S15" s="611"/>
      <c r="T15" s="611"/>
      <c r="U15" s="611"/>
      <c r="V15" s="611"/>
      <c r="W15" s="612"/>
    </row>
    <row r="16" spans="1:23" ht="18" customHeight="1">
      <c r="A16" s="557"/>
      <c r="B16" s="549" t="s">
        <v>12</v>
      </c>
      <c r="C16" s="549"/>
      <c r="D16" s="549"/>
      <c r="E16" s="635"/>
      <c r="F16" s="636"/>
      <c r="G16" s="636"/>
      <c r="H16" s="636"/>
      <c r="I16" s="637"/>
      <c r="J16" s="560"/>
      <c r="K16" s="561"/>
      <c r="L16" s="44"/>
      <c r="M16" s="40"/>
      <c r="N16" s="35" t="s">
        <v>4</v>
      </c>
      <c r="O16" s="34"/>
      <c r="Q16" s="35" t="s">
        <v>5</v>
      </c>
      <c r="S16" s="34"/>
      <c r="T16" s="34"/>
      <c r="U16" s="34"/>
      <c r="V16" s="40"/>
      <c r="W16" s="41"/>
    </row>
    <row r="17" spans="1:23" ht="18" customHeight="1">
      <c r="A17" s="557"/>
      <c r="B17" s="549"/>
      <c r="C17" s="549"/>
      <c r="D17" s="549"/>
      <c r="E17" s="638"/>
      <c r="F17" s="639"/>
      <c r="G17" s="639"/>
      <c r="H17" s="639"/>
      <c r="I17" s="640"/>
      <c r="J17" s="562"/>
      <c r="K17" s="563"/>
      <c r="L17" s="45"/>
      <c r="M17" s="46"/>
      <c r="N17" s="46"/>
      <c r="O17" s="47"/>
      <c r="P17" s="47"/>
      <c r="Q17" s="47"/>
      <c r="R17" s="47"/>
      <c r="S17" s="47"/>
      <c r="T17" s="47"/>
      <c r="U17" s="47"/>
      <c r="V17" s="46"/>
      <c r="W17" s="48"/>
    </row>
    <row r="18" spans="1:23" ht="18" customHeight="1">
      <c r="A18" s="557"/>
      <c r="B18" s="609" t="s">
        <v>55</v>
      </c>
      <c r="C18" s="609"/>
      <c r="D18" s="609"/>
      <c r="E18" s="609"/>
      <c r="F18" s="609"/>
      <c r="G18" s="609"/>
      <c r="H18" s="609"/>
      <c r="I18" s="609"/>
      <c r="J18" s="609"/>
      <c r="K18" s="609"/>
      <c r="L18" s="49"/>
      <c r="M18" s="50"/>
      <c r="N18" s="50"/>
      <c r="O18" s="50"/>
      <c r="P18" s="50"/>
      <c r="Q18" s="50"/>
      <c r="R18" s="15"/>
      <c r="S18" s="15"/>
      <c r="T18" s="15"/>
      <c r="U18" s="15"/>
      <c r="V18" s="15"/>
      <c r="W18" s="16"/>
    </row>
    <row r="19" spans="1:23" ht="18" customHeight="1">
      <c r="A19" s="558"/>
      <c r="B19" s="570" t="s">
        <v>62</v>
      </c>
      <c r="C19" s="571"/>
      <c r="D19" s="571"/>
      <c r="E19" s="571"/>
      <c r="F19" s="571"/>
      <c r="G19" s="571"/>
      <c r="H19" s="576" t="s">
        <v>13</v>
      </c>
      <c r="I19" s="577"/>
      <c r="J19" s="577"/>
      <c r="K19" s="578"/>
      <c r="L19" s="51"/>
      <c r="M19" s="51"/>
      <c r="N19" s="51"/>
      <c r="O19" s="51"/>
      <c r="P19" s="51"/>
      <c r="Q19" s="51"/>
      <c r="R19" s="51"/>
      <c r="S19" s="51"/>
      <c r="T19" s="15"/>
      <c r="U19" s="15"/>
      <c r="V19" s="15"/>
      <c r="W19" s="16"/>
    </row>
    <row r="20" spans="1:23" ht="18" customHeight="1">
      <c r="A20" s="558"/>
      <c r="B20" s="572"/>
      <c r="C20" s="573"/>
      <c r="D20" s="573"/>
      <c r="E20" s="573"/>
      <c r="F20" s="573"/>
      <c r="G20" s="573"/>
      <c r="H20" s="579" t="s">
        <v>57</v>
      </c>
      <c r="I20" s="580"/>
      <c r="J20" s="580"/>
      <c r="K20" s="581"/>
      <c r="L20" s="40"/>
      <c r="M20" s="40"/>
      <c r="N20" s="40"/>
      <c r="O20" s="40"/>
      <c r="P20" s="40"/>
      <c r="Q20" s="40"/>
      <c r="R20" s="40"/>
      <c r="S20" s="40"/>
      <c r="T20" s="40"/>
      <c r="U20" s="40"/>
      <c r="V20" s="40"/>
      <c r="W20" s="41"/>
    </row>
    <row r="21" spans="1:23" ht="18" customHeight="1">
      <c r="A21" s="559"/>
      <c r="B21" s="574"/>
      <c r="C21" s="575"/>
      <c r="D21" s="575"/>
      <c r="E21" s="575"/>
      <c r="F21" s="575"/>
      <c r="G21" s="575"/>
      <c r="H21" s="582"/>
      <c r="I21" s="583"/>
      <c r="J21" s="583"/>
      <c r="K21" s="584"/>
      <c r="L21" s="46"/>
      <c r="M21" s="46"/>
      <c r="N21" s="46"/>
      <c r="O21" s="46"/>
      <c r="P21" s="46"/>
      <c r="Q21" s="46"/>
      <c r="R21" s="46"/>
      <c r="S21" s="46"/>
      <c r="T21" s="46"/>
      <c r="U21" s="46"/>
      <c r="V21" s="46"/>
      <c r="W21" s="48"/>
    </row>
    <row r="22" spans="1:23" ht="18" customHeight="1">
      <c r="A22" s="644" t="s">
        <v>42</v>
      </c>
      <c r="B22" s="542"/>
      <c r="C22" s="544"/>
      <c r="D22" s="541" t="s">
        <v>58</v>
      </c>
      <c r="E22" s="542"/>
      <c r="F22" s="542"/>
      <c r="G22" s="542"/>
      <c r="H22" s="542"/>
      <c r="I22" s="542"/>
      <c r="J22" s="542"/>
      <c r="K22" s="542"/>
      <c r="L22" s="542"/>
      <c r="M22" s="542"/>
      <c r="N22" s="542"/>
      <c r="O22" s="542"/>
      <c r="P22" s="542"/>
      <c r="Q22" s="542"/>
      <c r="R22" s="542"/>
      <c r="S22" s="542"/>
      <c r="T22" s="542"/>
      <c r="U22" s="542"/>
      <c r="V22" s="542"/>
      <c r="W22" s="550"/>
    </row>
    <row r="23" spans="1:23" s="7" customFormat="1" ht="18" customHeight="1">
      <c r="A23" s="585" t="s">
        <v>59</v>
      </c>
      <c r="B23" s="586"/>
      <c r="C23" s="586"/>
      <c r="D23" s="587"/>
      <c r="E23" s="549" t="s">
        <v>32</v>
      </c>
      <c r="F23" s="541"/>
      <c r="G23" s="598"/>
      <c r="H23" s="467"/>
      <c r="I23" s="467"/>
      <c r="J23" s="467"/>
      <c r="K23" s="546"/>
      <c r="L23" s="538" t="s">
        <v>47</v>
      </c>
      <c r="M23" s="540"/>
      <c r="N23" s="576" t="s">
        <v>11</v>
      </c>
      <c r="O23" s="577"/>
      <c r="P23" s="577"/>
      <c r="Q23" s="577"/>
      <c r="R23" s="577"/>
      <c r="S23" s="577"/>
      <c r="T23" s="600"/>
      <c r="U23" s="600"/>
      <c r="V23" s="600"/>
      <c r="W23" s="601"/>
    </row>
    <row r="24" spans="1:25" s="7" customFormat="1" ht="24.75" customHeight="1">
      <c r="A24" s="588"/>
      <c r="B24" s="589"/>
      <c r="C24" s="589"/>
      <c r="D24" s="590"/>
      <c r="E24" s="549" t="s">
        <v>12</v>
      </c>
      <c r="F24" s="541"/>
      <c r="G24" s="541"/>
      <c r="H24" s="542"/>
      <c r="I24" s="542"/>
      <c r="J24" s="542"/>
      <c r="K24" s="544"/>
      <c r="L24" s="562"/>
      <c r="M24" s="599"/>
      <c r="N24" s="541"/>
      <c r="O24" s="613"/>
      <c r="P24" s="613"/>
      <c r="Q24" s="613"/>
      <c r="R24" s="613"/>
      <c r="S24" s="613"/>
      <c r="T24" s="613"/>
      <c r="U24" s="613"/>
      <c r="V24" s="613"/>
      <c r="W24" s="614"/>
      <c r="Y24" s="37"/>
    </row>
    <row r="25" spans="1:37" ht="18" customHeight="1">
      <c r="A25" s="633" t="s">
        <v>15</v>
      </c>
      <c r="B25" s="539"/>
      <c r="C25" s="539"/>
      <c r="D25" s="539"/>
      <c r="E25" s="540"/>
      <c r="F25" s="534" t="s">
        <v>49</v>
      </c>
      <c r="G25" s="535"/>
      <c r="H25" s="535"/>
      <c r="I25" s="535"/>
      <c r="J25" s="535"/>
      <c r="K25" s="536"/>
      <c r="L25" s="538" t="s">
        <v>38</v>
      </c>
      <c r="M25" s="539"/>
      <c r="N25" s="539"/>
      <c r="O25" s="539"/>
      <c r="P25" s="539"/>
      <c r="Q25" s="540"/>
      <c r="R25" s="534" t="s">
        <v>48</v>
      </c>
      <c r="S25" s="535"/>
      <c r="T25" s="535"/>
      <c r="U25" s="535"/>
      <c r="V25" s="535"/>
      <c r="W25" s="537"/>
      <c r="AC25" s="20"/>
      <c r="AD25" s="20"/>
      <c r="AE25" s="20"/>
      <c r="AF25" s="20"/>
      <c r="AG25" s="20"/>
      <c r="AH25" s="20"/>
      <c r="AI25" s="20"/>
      <c r="AJ25" s="20"/>
      <c r="AK25" s="20"/>
    </row>
    <row r="26" spans="1:37" ht="18" customHeight="1">
      <c r="A26" s="634"/>
      <c r="B26" s="599"/>
      <c r="C26" s="599"/>
      <c r="D26" s="599"/>
      <c r="E26" s="563"/>
      <c r="F26" s="534" t="s">
        <v>16</v>
      </c>
      <c r="G26" s="535"/>
      <c r="H26" s="535"/>
      <c r="I26" s="535" t="s">
        <v>39</v>
      </c>
      <c r="J26" s="535"/>
      <c r="K26" s="536"/>
      <c r="L26" s="541" t="s">
        <v>16</v>
      </c>
      <c r="M26" s="542"/>
      <c r="N26" s="543"/>
      <c r="O26" s="542" t="s">
        <v>39</v>
      </c>
      <c r="P26" s="542"/>
      <c r="Q26" s="544"/>
      <c r="R26" s="534" t="s">
        <v>16</v>
      </c>
      <c r="S26" s="535"/>
      <c r="T26" s="535"/>
      <c r="U26" s="535" t="s">
        <v>39</v>
      </c>
      <c r="V26" s="535"/>
      <c r="W26" s="537"/>
      <c r="AC26" s="20"/>
      <c r="AD26" s="20"/>
      <c r="AE26" s="20"/>
      <c r="AF26" s="20"/>
      <c r="AG26" s="20"/>
      <c r="AH26" s="20"/>
      <c r="AI26" s="20"/>
      <c r="AJ26" s="20"/>
      <c r="AK26" s="20"/>
    </row>
    <row r="27" spans="1:37" ht="18" customHeight="1">
      <c r="A27" s="3"/>
      <c r="B27" s="538" t="s">
        <v>17</v>
      </c>
      <c r="C27" s="540"/>
      <c r="D27" s="598" t="s">
        <v>18</v>
      </c>
      <c r="E27" s="546"/>
      <c r="F27" s="42"/>
      <c r="G27" s="15"/>
      <c r="H27" s="30"/>
      <c r="I27" s="15"/>
      <c r="J27" s="15"/>
      <c r="K27" s="18"/>
      <c r="L27" s="42"/>
      <c r="M27" s="15"/>
      <c r="N27" s="30"/>
      <c r="O27" s="15"/>
      <c r="P27" s="15"/>
      <c r="Q27" s="18"/>
      <c r="R27" s="52"/>
      <c r="S27" s="24"/>
      <c r="T27" s="53"/>
      <c r="U27" s="54"/>
      <c r="V27" s="2"/>
      <c r="W27" s="28"/>
      <c r="AC27" s="1"/>
      <c r="AD27" s="20"/>
      <c r="AE27" s="1"/>
      <c r="AF27" s="55"/>
      <c r="AG27" s="1"/>
      <c r="AH27" s="20"/>
      <c r="AI27" s="1"/>
      <c r="AJ27" s="55"/>
      <c r="AK27" s="20"/>
    </row>
    <row r="28" spans="1:37" ht="18" customHeight="1">
      <c r="A28" s="3"/>
      <c r="B28" s="562"/>
      <c r="C28" s="563"/>
      <c r="D28" s="598" t="s">
        <v>19</v>
      </c>
      <c r="E28" s="546"/>
      <c r="F28" s="42"/>
      <c r="G28" s="15"/>
      <c r="H28" s="30"/>
      <c r="I28" s="15"/>
      <c r="J28" s="15"/>
      <c r="K28" s="18"/>
      <c r="L28" s="42"/>
      <c r="M28" s="15"/>
      <c r="N28" s="30"/>
      <c r="O28" s="15"/>
      <c r="P28" s="15"/>
      <c r="Q28" s="18"/>
      <c r="R28" s="52"/>
      <c r="S28" s="24"/>
      <c r="T28" s="53"/>
      <c r="U28" s="54"/>
      <c r="V28" s="2"/>
      <c r="W28" s="16"/>
      <c r="AC28" s="1"/>
      <c r="AD28" s="20"/>
      <c r="AE28" s="1"/>
      <c r="AF28" s="20"/>
      <c r="AG28" s="1"/>
      <c r="AH28" s="20"/>
      <c r="AI28" s="1"/>
      <c r="AJ28" s="20"/>
      <c r="AK28" s="20"/>
    </row>
    <row r="29" spans="1:37" ht="18" customHeight="1">
      <c r="A29" s="3"/>
      <c r="B29" s="598" t="s">
        <v>20</v>
      </c>
      <c r="C29" s="467"/>
      <c r="D29" s="467"/>
      <c r="E29" s="546"/>
      <c r="F29" s="567"/>
      <c r="G29" s="568"/>
      <c r="H29" s="568"/>
      <c r="I29" s="568"/>
      <c r="J29" s="568"/>
      <c r="K29" s="569"/>
      <c r="L29" s="541"/>
      <c r="M29" s="542"/>
      <c r="N29" s="542"/>
      <c r="O29" s="542"/>
      <c r="P29" s="542"/>
      <c r="Q29" s="544"/>
      <c r="R29" s="551"/>
      <c r="S29" s="552"/>
      <c r="T29" s="552"/>
      <c r="U29" s="552"/>
      <c r="V29" s="552"/>
      <c r="W29" s="597"/>
      <c r="AC29" s="20"/>
      <c r="AD29" s="20"/>
      <c r="AE29" s="20"/>
      <c r="AF29" s="20"/>
      <c r="AG29" s="20"/>
      <c r="AH29" s="20"/>
      <c r="AI29" s="20"/>
      <c r="AJ29" s="20"/>
      <c r="AK29" s="20"/>
    </row>
    <row r="30" spans="1:37" ht="18" customHeight="1">
      <c r="A30" s="4"/>
      <c r="B30" s="598" t="s">
        <v>21</v>
      </c>
      <c r="C30" s="467"/>
      <c r="D30" s="467"/>
      <c r="E30" s="546"/>
      <c r="F30" s="564"/>
      <c r="G30" s="565"/>
      <c r="H30" s="565"/>
      <c r="I30" s="565"/>
      <c r="J30" s="565"/>
      <c r="K30" s="566"/>
      <c r="L30" s="564"/>
      <c r="M30" s="565"/>
      <c r="N30" s="565"/>
      <c r="O30" s="565"/>
      <c r="P30" s="565"/>
      <c r="Q30" s="566"/>
      <c r="R30" s="661"/>
      <c r="S30" s="662"/>
      <c r="T30" s="662"/>
      <c r="U30" s="662"/>
      <c r="V30" s="662"/>
      <c r="W30" s="663"/>
      <c r="AC30" s="20"/>
      <c r="AD30" s="20"/>
      <c r="AE30" s="20"/>
      <c r="AF30" s="20"/>
      <c r="AG30" s="20"/>
      <c r="AH30" s="20"/>
      <c r="AI30" s="20"/>
      <c r="AJ30" s="20"/>
      <c r="AK30" s="20"/>
    </row>
    <row r="31" spans="1:37" ht="18" customHeight="1">
      <c r="A31" s="630" t="s">
        <v>60</v>
      </c>
      <c r="B31" s="631"/>
      <c r="C31" s="631"/>
      <c r="D31" s="631"/>
      <c r="E31" s="632"/>
      <c r="F31" s="610" t="s">
        <v>40</v>
      </c>
      <c r="G31" s="611"/>
      <c r="H31" s="611"/>
      <c r="I31" s="611"/>
      <c r="J31" s="611"/>
      <c r="K31" s="611"/>
      <c r="L31" s="611"/>
      <c r="M31" s="611"/>
      <c r="N31" s="611"/>
      <c r="O31" s="611"/>
      <c r="P31" s="611"/>
      <c r="Q31" s="611"/>
      <c r="R31" s="611"/>
      <c r="S31" s="611"/>
      <c r="T31" s="611"/>
      <c r="U31" s="611"/>
      <c r="V31" s="611"/>
      <c r="W31" s="612"/>
      <c r="AC31" s="20"/>
      <c r="AD31" s="20"/>
      <c r="AE31" s="20"/>
      <c r="AF31" s="20"/>
      <c r="AG31" s="20"/>
      <c r="AH31" s="20"/>
      <c r="AI31" s="20"/>
      <c r="AJ31" s="20"/>
      <c r="AK31" s="20"/>
    </row>
    <row r="32" spans="1:37" ht="18" customHeight="1">
      <c r="A32" s="630"/>
      <c r="B32" s="631"/>
      <c r="C32" s="631"/>
      <c r="D32" s="631"/>
      <c r="E32" s="632"/>
      <c r="F32" s="610" t="s">
        <v>41</v>
      </c>
      <c r="G32" s="611"/>
      <c r="H32" s="611"/>
      <c r="I32" s="611"/>
      <c r="J32" s="611"/>
      <c r="K32" s="611"/>
      <c r="L32" s="611"/>
      <c r="M32" s="611"/>
      <c r="N32" s="611"/>
      <c r="O32" s="611"/>
      <c r="P32" s="611"/>
      <c r="Q32" s="611"/>
      <c r="R32" s="611"/>
      <c r="S32" s="611"/>
      <c r="T32" s="611"/>
      <c r="U32" s="611"/>
      <c r="V32" s="611"/>
      <c r="W32" s="612"/>
      <c r="AC32" s="20"/>
      <c r="AD32" s="20"/>
      <c r="AE32" s="20"/>
      <c r="AF32" s="20"/>
      <c r="AG32" s="20"/>
      <c r="AH32" s="20"/>
      <c r="AI32" s="20"/>
      <c r="AJ32" s="20"/>
      <c r="AK32" s="20"/>
    </row>
    <row r="33" spans="1:32" ht="18" customHeight="1">
      <c r="A33" s="648" t="s">
        <v>22</v>
      </c>
      <c r="B33" s="649"/>
      <c r="C33" s="649"/>
      <c r="D33" s="649"/>
      <c r="E33" s="650"/>
      <c r="F33" s="610" t="s">
        <v>23</v>
      </c>
      <c r="G33" s="611"/>
      <c r="H33" s="611"/>
      <c r="I33" s="611"/>
      <c r="J33" s="617"/>
      <c r="K33" s="541" t="s">
        <v>33</v>
      </c>
      <c r="L33" s="542"/>
      <c r="M33" s="542"/>
      <c r="N33" s="542"/>
      <c r="O33" s="542"/>
      <c r="P33" s="542"/>
      <c r="Q33" s="542"/>
      <c r="R33" s="542"/>
      <c r="S33" s="542"/>
      <c r="T33" s="542"/>
      <c r="U33" s="542"/>
      <c r="V33" s="542"/>
      <c r="W33" s="550"/>
      <c r="AD33" s="20"/>
      <c r="AE33" s="20"/>
      <c r="AF33" s="20"/>
    </row>
    <row r="34" spans="1:32" ht="18" customHeight="1">
      <c r="A34" s="651"/>
      <c r="B34" s="652"/>
      <c r="C34" s="652"/>
      <c r="D34" s="652"/>
      <c r="E34" s="653"/>
      <c r="F34" s="610" t="s">
        <v>24</v>
      </c>
      <c r="G34" s="611"/>
      <c r="H34" s="611"/>
      <c r="I34" s="611"/>
      <c r="J34" s="617"/>
      <c r="K34" s="598" t="s">
        <v>25</v>
      </c>
      <c r="L34" s="467"/>
      <c r="M34" s="546"/>
      <c r="N34" s="467"/>
      <c r="O34" s="467"/>
      <c r="P34" s="467"/>
      <c r="Q34" s="546"/>
      <c r="R34" s="609" t="s">
        <v>26</v>
      </c>
      <c r="S34" s="609"/>
      <c r="T34" s="609"/>
      <c r="U34" s="615"/>
      <c r="V34" s="615"/>
      <c r="W34" s="616"/>
      <c r="AD34" s="27"/>
      <c r="AE34" s="43"/>
      <c r="AF34" s="43"/>
    </row>
    <row r="35" spans="1:32" ht="18" customHeight="1">
      <c r="A35" s="651"/>
      <c r="B35" s="652"/>
      <c r="C35" s="652"/>
      <c r="D35" s="652"/>
      <c r="E35" s="653"/>
      <c r="F35" s="610" t="s">
        <v>27</v>
      </c>
      <c r="G35" s="611"/>
      <c r="H35" s="611"/>
      <c r="I35" s="611"/>
      <c r="J35" s="617"/>
      <c r="K35" s="542"/>
      <c r="L35" s="542"/>
      <c r="M35" s="542"/>
      <c r="N35" s="542"/>
      <c r="O35" s="542"/>
      <c r="P35" s="542"/>
      <c r="Q35" s="542"/>
      <c r="R35" s="542"/>
      <c r="S35" s="542"/>
      <c r="T35" s="542"/>
      <c r="U35" s="542"/>
      <c r="V35" s="542"/>
      <c r="W35" s="550"/>
      <c r="AD35" s="20"/>
      <c r="AE35" s="20"/>
      <c r="AF35" s="20"/>
    </row>
    <row r="36" spans="1:23" ht="18" customHeight="1">
      <c r="A36" s="646" t="s">
        <v>34</v>
      </c>
      <c r="B36" s="647"/>
      <c r="C36" s="647"/>
      <c r="D36" s="647"/>
      <c r="E36" s="647"/>
      <c r="F36" s="549" t="s">
        <v>35</v>
      </c>
      <c r="G36" s="549"/>
      <c r="H36" s="549"/>
      <c r="I36" s="549"/>
      <c r="J36" s="549"/>
      <c r="K36" s="549"/>
      <c r="L36" s="549"/>
      <c r="M36" s="549"/>
      <c r="N36" s="549"/>
      <c r="O36" s="549" t="s">
        <v>36</v>
      </c>
      <c r="P36" s="549"/>
      <c r="Q36" s="549"/>
      <c r="R36" s="615"/>
      <c r="S36" s="615"/>
      <c r="T36" s="615"/>
      <c r="U36" s="615"/>
      <c r="V36" s="615"/>
      <c r="W36" s="616"/>
    </row>
    <row r="37" spans="1:23" ht="18" customHeight="1">
      <c r="A37" s="646" t="s">
        <v>50</v>
      </c>
      <c r="B37" s="647"/>
      <c r="C37" s="647"/>
      <c r="D37" s="647"/>
      <c r="E37" s="647"/>
      <c r="F37" s="549" t="s">
        <v>35</v>
      </c>
      <c r="G37" s="549"/>
      <c r="H37" s="549"/>
      <c r="I37" s="549"/>
      <c r="J37" s="549"/>
      <c r="K37" s="549"/>
      <c r="L37" s="549"/>
      <c r="M37" s="549"/>
      <c r="N37" s="549"/>
      <c r="O37" s="549"/>
      <c r="P37" s="549"/>
      <c r="Q37" s="549"/>
      <c r="R37" s="549"/>
      <c r="S37" s="549"/>
      <c r="T37" s="549"/>
      <c r="U37" s="549"/>
      <c r="V37" s="549"/>
      <c r="W37" s="654"/>
    </row>
    <row r="38" spans="1:23" ht="80.25" customHeight="1" thickBot="1">
      <c r="A38" s="655" t="s">
        <v>28</v>
      </c>
      <c r="B38" s="656"/>
      <c r="C38" s="656"/>
      <c r="D38" s="656"/>
      <c r="E38" s="656"/>
      <c r="F38" s="657" t="s">
        <v>64</v>
      </c>
      <c r="G38" s="658"/>
      <c r="H38" s="658"/>
      <c r="I38" s="658"/>
      <c r="J38" s="658"/>
      <c r="K38" s="658"/>
      <c r="L38" s="658"/>
      <c r="M38" s="658"/>
      <c r="N38" s="658"/>
      <c r="O38" s="658"/>
      <c r="P38" s="658"/>
      <c r="Q38" s="658"/>
      <c r="R38" s="658"/>
      <c r="S38" s="658"/>
      <c r="T38" s="658"/>
      <c r="U38" s="658"/>
      <c r="V38" s="658"/>
      <c r="W38" s="659"/>
    </row>
    <row r="39" spans="1:23" ht="18" customHeight="1">
      <c r="A39" s="660" t="s">
        <v>51</v>
      </c>
      <c r="B39" s="660"/>
      <c r="C39" s="660"/>
      <c r="D39" s="660"/>
      <c r="E39" s="660"/>
      <c r="F39" s="660"/>
      <c r="G39" s="660"/>
      <c r="H39" s="660"/>
      <c r="I39" s="660"/>
      <c r="J39" s="660"/>
      <c r="K39" s="660"/>
      <c r="L39" s="660"/>
      <c r="M39" s="660"/>
      <c r="N39" s="660"/>
      <c r="O39" s="660"/>
      <c r="P39" s="660"/>
      <c r="Q39" s="660"/>
      <c r="R39" s="660"/>
      <c r="S39" s="660"/>
      <c r="T39" s="660"/>
      <c r="U39" s="660"/>
      <c r="V39" s="660"/>
      <c r="W39" s="660"/>
    </row>
    <row r="40" spans="1:23" s="29" customFormat="1" ht="18" customHeight="1">
      <c r="A40" s="5" t="s">
        <v>29</v>
      </c>
      <c r="B40" s="20"/>
      <c r="C40" s="20"/>
      <c r="D40" s="20"/>
      <c r="E40" s="20"/>
      <c r="F40" s="20"/>
      <c r="G40" s="20"/>
      <c r="H40" s="20"/>
      <c r="I40" s="20"/>
      <c r="J40" s="20"/>
      <c r="K40" s="20"/>
      <c r="L40" s="20"/>
      <c r="M40" s="20"/>
      <c r="N40" s="20"/>
      <c r="O40" s="20"/>
      <c r="P40" s="20"/>
      <c r="Q40" s="20"/>
      <c r="R40" s="8"/>
      <c r="S40" s="8"/>
      <c r="T40" s="8"/>
      <c r="U40" s="8"/>
      <c r="V40" s="8"/>
      <c r="W40" s="8"/>
    </row>
    <row r="41" spans="1:23" s="29" customFormat="1" ht="18" customHeight="1">
      <c r="A41" s="652" t="s">
        <v>30</v>
      </c>
      <c r="B41" s="652"/>
      <c r="C41" s="652"/>
      <c r="D41" s="652"/>
      <c r="E41" s="652"/>
      <c r="F41" s="652"/>
      <c r="G41" s="652"/>
      <c r="H41" s="652"/>
      <c r="I41" s="652"/>
      <c r="J41" s="652"/>
      <c r="K41" s="652"/>
      <c r="L41" s="652"/>
      <c r="M41" s="652"/>
      <c r="N41" s="652"/>
      <c r="O41" s="652"/>
      <c r="P41" s="652"/>
      <c r="Q41" s="652"/>
      <c r="R41" s="652"/>
      <c r="S41" s="652"/>
      <c r="T41" s="652"/>
      <c r="U41" s="652"/>
      <c r="V41" s="652"/>
      <c r="W41" s="652"/>
    </row>
    <row r="42" spans="1:23" ht="18" customHeight="1">
      <c r="A42" s="645" t="s">
        <v>31</v>
      </c>
      <c r="B42" s="645"/>
      <c r="C42" s="645"/>
      <c r="D42" s="645"/>
      <c r="E42" s="645"/>
      <c r="F42" s="645"/>
      <c r="G42" s="645"/>
      <c r="H42" s="645"/>
      <c r="I42" s="645"/>
      <c r="J42" s="645"/>
      <c r="K42" s="645"/>
      <c r="L42" s="645"/>
      <c r="M42" s="645"/>
      <c r="N42" s="645"/>
      <c r="O42" s="645"/>
      <c r="P42" s="645"/>
      <c r="Q42" s="645"/>
      <c r="R42" s="645"/>
      <c r="S42" s="645"/>
      <c r="T42" s="645"/>
      <c r="U42" s="645"/>
      <c r="V42" s="645"/>
      <c r="W42" s="645"/>
    </row>
  </sheetData>
  <sheetProtection/>
  <mergeCells count="93">
    <mergeCell ref="R29:W29"/>
    <mergeCell ref="R30:W30"/>
    <mergeCell ref="D28:E28"/>
    <mergeCell ref="B29:E29"/>
    <mergeCell ref="A36:E36"/>
    <mergeCell ref="F36:G36"/>
    <mergeCell ref="O36:Q36"/>
    <mergeCell ref="B27:C28"/>
    <mergeCell ref="D27:E27"/>
    <mergeCell ref="F31:W31"/>
    <mergeCell ref="A42:W42"/>
    <mergeCell ref="A37:E37"/>
    <mergeCell ref="F37:G37"/>
    <mergeCell ref="A33:E35"/>
    <mergeCell ref="K35:W35"/>
    <mergeCell ref="H37:W37"/>
    <mergeCell ref="A38:E38"/>
    <mergeCell ref="F38:W38"/>
    <mergeCell ref="A39:W39"/>
    <mergeCell ref="A41:W41"/>
    <mergeCell ref="A5:A10"/>
    <mergeCell ref="B6:D6"/>
    <mergeCell ref="B7:D9"/>
    <mergeCell ref="R34:T34"/>
    <mergeCell ref="U34:W34"/>
    <mergeCell ref="A22:C22"/>
    <mergeCell ref="K34:M34"/>
    <mergeCell ref="N34:Q34"/>
    <mergeCell ref="E12:I12"/>
    <mergeCell ref="E13:I13"/>
    <mergeCell ref="A4:Q4"/>
    <mergeCell ref="J8:K8"/>
    <mergeCell ref="K3:N3"/>
    <mergeCell ref="O3:W3"/>
    <mergeCell ref="B5:D5"/>
    <mergeCell ref="A31:E32"/>
    <mergeCell ref="A25:E26"/>
    <mergeCell ref="E16:I17"/>
    <mergeCell ref="L15:W15"/>
    <mergeCell ref="E11:I11"/>
    <mergeCell ref="F32:W32"/>
    <mergeCell ref="G24:K24"/>
    <mergeCell ref="N24:W24"/>
    <mergeCell ref="H36:N36"/>
    <mergeCell ref="R36:W36"/>
    <mergeCell ref="B30:E30"/>
    <mergeCell ref="F33:J33"/>
    <mergeCell ref="F34:J34"/>
    <mergeCell ref="F35:J35"/>
    <mergeCell ref="K33:W33"/>
    <mergeCell ref="E23:F23"/>
    <mergeCell ref="G23:K23"/>
    <mergeCell ref="L23:M24"/>
    <mergeCell ref="N23:W23"/>
    <mergeCell ref="E24:F24"/>
    <mergeCell ref="B10:D10"/>
    <mergeCell ref="A11:D13"/>
    <mergeCell ref="K11:W11"/>
    <mergeCell ref="K12:W12"/>
    <mergeCell ref="B18:K18"/>
    <mergeCell ref="E5:W5"/>
    <mergeCell ref="E6:W6"/>
    <mergeCell ref="E10:G10"/>
    <mergeCell ref="H10:M10"/>
    <mergeCell ref="N10:P10"/>
    <mergeCell ref="Q10:W10"/>
    <mergeCell ref="L30:Q30"/>
    <mergeCell ref="L29:Q29"/>
    <mergeCell ref="I26:K26"/>
    <mergeCell ref="F29:K29"/>
    <mergeCell ref="F30:K30"/>
    <mergeCell ref="B19:G21"/>
    <mergeCell ref="H19:K19"/>
    <mergeCell ref="H20:K21"/>
    <mergeCell ref="D22:W22"/>
    <mergeCell ref="A23:D24"/>
    <mergeCell ref="A14:M14"/>
    <mergeCell ref="U13:W13"/>
    <mergeCell ref="B15:D15"/>
    <mergeCell ref="B16:D17"/>
    <mergeCell ref="N14:W14"/>
    <mergeCell ref="E15:I15"/>
    <mergeCell ref="K13:T13"/>
    <mergeCell ref="A15:A21"/>
    <mergeCell ref="J15:K17"/>
    <mergeCell ref="F25:K25"/>
    <mergeCell ref="F26:H26"/>
    <mergeCell ref="R25:W25"/>
    <mergeCell ref="R26:T26"/>
    <mergeCell ref="U26:W26"/>
    <mergeCell ref="L25:Q25"/>
    <mergeCell ref="L26:N26"/>
    <mergeCell ref="O26:Q26"/>
  </mergeCells>
  <printOptions horizontalCentered="1"/>
  <pageMargins left="0.7874015748031497" right="0.7874015748031497" top="0.5511811023622047" bottom="0.5511811023622047" header="0.5118110236220472" footer="0.5118110236220472"/>
  <pageSetup fitToHeight="0"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X61"/>
  <sheetViews>
    <sheetView view="pageBreakPreview" zoomScaleSheetLayoutView="100" zoomScalePageLayoutView="0" workbookViewId="0" topLeftCell="A1">
      <selection activeCell="A1" sqref="A1:W1"/>
    </sheetView>
  </sheetViews>
  <sheetFormatPr defaultColWidth="4.625" defaultRowHeight="13.5"/>
  <cols>
    <col min="1" max="1" width="3.875" style="7" customWidth="1"/>
    <col min="2" max="5" width="4.625" style="7" customWidth="1"/>
    <col min="6" max="17" width="3.50390625" style="7" customWidth="1"/>
    <col min="18" max="23" width="3.625" style="7" customWidth="1"/>
    <col min="24" max="16384" width="4.625" style="7" customWidth="1"/>
  </cols>
  <sheetData>
    <row r="1" spans="1:23" ht="20.25" customHeight="1" thickBot="1">
      <c r="A1" s="705" t="s">
        <v>93</v>
      </c>
      <c r="B1" s="706"/>
      <c r="C1" s="706"/>
      <c r="D1" s="706"/>
      <c r="E1" s="706"/>
      <c r="F1" s="706"/>
      <c r="G1" s="706"/>
      <c r="H1" s="706"/>
      <c r="I1" s="706"/>
      <c r="J1" s="706"/>
      <c r="K1" s="706"/>
      <c r="L1" s="706"/>
      <c r="M1" s="706"/>
      <c r="N1" s="706"/>
      <c r="O1" s="706"/>
      <c r="P1" s="706"/>
      <c r="Q1" s="706"/>
      <c r="R1" s="706"/>
      <c r="S1" s="706"/>
      <c r="T1" s="706"/>
      <c r="U1" s="706"/>
      <c r="V1" s="706"/>
      <c r="W1" s="706"/>
    </row>
    <row r="2" spans="1:23" ht="13.5" customHeight="1">
      <c r="A2" s="665" t="s">
        <v>92</v>
      </c>
      <c r="B2" s="668" t="s">
        <v>88</v>
      </c>
      <c r="C2" s="669"/>
      <c r="D2" s="670"/>
      <c r="E2" s="670"/>
      <c r="F2" s="670"/>
      <c r="G2" s="670"/>
      <c r="H2" s="670"/>
      <c r="I2" s="670"/>
      <c r="J2" s="670"/>
      <c r="K2" s="670"/>
      <c r="L2" s="670"/>
      <c r="M2" s="670"/>
      <c r="N2" s="670"/>
      <c r="O2" s="670"/>
      <c r="P2" s="670"/>
      <c r="Q2" s="670"/>
      <c r="R2" s="670"/>
      <c r="S2" s="670"/>
      <c r="T2" s="670"/>
      <c r="U2" s="670"/>
      <c r="V2" s="670"/>
      <c r="W2" s="671"/>
    </row>
    <row r="3" spans="1:23" ht="13.5" customHeight="1">
      <c r="A3" s="666"/>
      <c r="B3" s="672" t="s">
        <v>1</v>
      </c>
      <c r="C3" s="549"/>
      <c r="D3" s="673"/>
      <c r="E3" s="674"/>
      <c r="F3" s="674"/>
      <c r="G3" s="674"/>
      <c r="H3" s="674"/>
      <c r="I3" s="674"/>
      <c r="J3" s="674"/>
      <c r="K3" s="674"/>
      <c r="L3" s="674"/>
      <c r="M3" s="674"/>
      <c r="N3" s="674"/>
      <c r="O3" s="674"/>
      <c r="P3" s="674"/>
      <c r="Q3" s="674"/>
      <c r="R3" s="674"/>
      <c r="S3" s="674"/>
      <c r="T3" s="674"/>
      <c r="U3" s="674"/>
      <c r="V3" s="674"/>
      <c r="W3" s="675"/>
    </row>
    <row r="4" spans="1:23" ht="13.5" customHeight="1">
      <c r="A4" s="666"/>
      <c r="B4" s="633" t="s">
        <v>2</v>
      </c>
      <c r="C4" s="540"/>
      <c r="D4" s="74" t="s">
        <v>3</v>
      </c>
      <c r="E4" s="73"/>
      <c r="F4" s="73"/>
      <c r="G4" s="73"/>
      <c r="H4" s="73"/>
      <c r="I4" s="703"/>
      <c r="J4" s="703"/>
      <c r="K4" s="703"/>
      <c r="L4" s="703"/>
      <c r="M4" s="703"/>
      <c r="N4" s="703"/>
      <c r="O4" s="703"/>
      <c r="P4" s="703"/>
      <c r="Q4" s="703"/>
      <c r="R4" s="703"/>
      <c r="S4" s="703"/>
      <c r="T4" s="703"/>
      <c r="U4" s="703"/>
      <c r="V4" s="703"/>
      <c r="W4" s="704"/>
    </row>
    <row r="5" spans="1:23" ht="13.5" customHeight="1">
      <c r="A5" s="666"/>
      <c r="B5" s="634"/>
      <c r="C5" s="561"/>
      <c r="D5" s="701"/>
      <c r="E5" s="694"/>
      <c r="F5" s="72" t="s">
        <v>4</v>
      </c>
      <c r="G5" s="702"/>
      <c r="H5" s="702"/>
      <c r="I5" s="693" t="s">
        <v>5</v>
      </c>
      <c r="J5" s="693"/>
      <c r="K5" s="694"/>
      <c r="L5" s="694"/>
      <c r="M5" s="694"/>
      <c r="N5" s="694"/>
      <c r="O5" s="694"/>
      <c r="P5" s="694"/>
      <c r="Q5" s="694"/>
      <c r="R5" s="694"/>
      <c r="S5" s="694"/>
      <c r="T5" s="694"/>
      <c r="U5" s="694"/>
      <c r="V5" s="694"/>
      <c r="W5" s="695"/>
    </row>
    <row r="6" spans="1:23" ht="13.5" customHeight="1">
      <c r="A6" s="666"/>
      <c r="B6" s="676"/>
      <c r="C6" s="563"/>
      <c r="D6" s="696"/>
      <c r="E6" s="697"/>
      <c r="F6" s="697"/>
      <c r="G6" s="697"/>
      <c r="H6" s="697"/>
      <c r="I6" s="697"/>
      <c r="J6" s="697"/>
      <c r="K6" s="697"/>
      <c r="L6" s="697"/>
      <c r="M6" s="697"/>
      <c r="N6" s="697"/>
      <c r="O6" s="697"/>
      <c r="P6" s="697"/>
      <c r="Q6" s="697"/>
      <c r="R6" s="697"/>
      <c r="S6" s="697"/>
      <c r="T6" s="697"/>
      <c r="U6" s="697"/>
      <c r="V6" s="697"/>
      <c r="W6" s="698"/>
    </row>
    <row r="7" spans="1:23" ht="13.5" customHeight="1">
      <c r="A7" s="666"/>
      <c r="B7" s="699" t="s">
        <v>6</v>
      </c>
      <c r="C7" s="700"/>
      <c r="D7" s="549" t="s">
        <v>7</v>
      </c>
      <c r="E7" s="549"/>
      <c r="F7" s="549"/>
      <c r="G7" s="664"/>
      <c r="H7" s="664"/>
      <c r="I7" s="664"/>
      <c r="J7" s="664"/>
      <c r="K7" s="664"/>
      <c r="L7" s="664"/>
      <c r="M7" s="664"/>
      <c r="N7" s="549" t="s">
        <v>8</v>
      </c>
      <c r="O7" s="549"/>
      <c r="P7" s="549"/>
      <c r="Q7" s="549"/>
      <c r="R7" s="549"/>
      <c r="S7" s="549"/>
      <c r="T7" s="549"/>
      <c r="U7" s="549"/>
      <c r="V7" s="549"/>
      <c r="W7" s="654"/>
    </row>
    <row r="8" spans="1:24" ht="13.5" customHeight="1">
      <c r="A8" s="666"/>
      <c r="B8" s="687" t="s">
        <v>86</v>
      </c>
      <c r="C8" s="688"/>
      <c r="D8" s="688"/>
      <c r="E8" s="688"/>
      <c r="F8" s="688"/>
      <c r="G8" s="688"/>
      <c r="H8" s="688"/>
      <c r="I8" s="688"/>
      <c r="J8" s="688"/>
      <c r="K8" s="688"/>
      <c r="L8" s="688"/>
      <c r="M8" s="688"/>
      <c r="N8" s="688"/>
      <c r="O8" s="688"/>
      <c r="P8" s="688"/>
      <c r="Q8" s="688"/>
      <c r="R8" s="688"/>
      <c r="S8" s="688"/>
      <c r="T8" s="688"/>
      <c r="U8" s="688"/>
      <c r="V8" s="688"/>
      <c r="W8" s="689"/>
      <c r="X8" s="27"/>
    </row>
    <row r="9" spans="1:24" ht="13.5" customHeight="1">
      <c r="A9" s="666"/>
      <c r="B9" s="686" t="s">
        <v>85</v>
      </c>
      <c r="C9" s="611"/>
      <c r="D9" s="611"/>
      <c r="E9" s="611"/>
      <c r="F9" s="611"/>
      <c r="G9" s="611"/>
      <c r="H9" s="611"/>
      <c r="I9" s="611"/>
      <c r="J9" s="611"/>
      <c r="K9" s="611"/>
      <c r="L9" s="611"/>
      <c r="M9" s="611"/>
      <c r="N9" s="611"/>
      <c r="O9" s="611"/>
      <c r="P9" s="611"/>
      <c r="Q9" s="611"/>
      <c r="R9" s="611"/>
      <c r="S9" s="611"/>
      <c r="T9" s="611"/>
      <c r="U9" s="611"/>
      <c r="V9" s="611"/>
      <c r="W9" s="612"/>
      <c r="X9" s="27"/>
    </row>
    <row r="10" spans="1:24" ht="13.5" customHeight="1">
      <c r="A10" s="666"/>
      <c r="B10" s="686" t="s">
        <v>84</v>
      </c>
      <c r="C10" s="611"/>
      <c r="D10" s="611"/>
      <c r="E10" s="611"/>
      <c r="F10" s="611"/>
      <c r="G10" s="611"/>
      <c r="H10" s="611"/>
      <c r="I10" s="611"/>
      <c r="J10" s="611"/>
      <c r="K10" s="611"/>
      <c r="L10" s="611"/>
      <c r="M10" s="611"/>
      <c r="N10" s="611"/>
      <c r="O10" s="611"/>
      <c r="P10" s="611"/>
      <c r="Q10" s="611"/>
      <c r="R10" s="611"/>
      <c r="S10" s="611"/>
      <c r="T10" s="611"/>
      <c r="U10" s="611"/>
      <c r="V10" s="611"/>
      <c r="W10" s="612"/>
      <c r="X10" s="27"/>
    </row>
    <row r="11" spans="1:24" ht="13.5" customHeight="1">
      <c r="A11" s="666"/>
      <c r="B11" s="71" t="s">
        <v>83</v>
      </c>
      <c r="C11" s="70"/>
      <c r="D11" s="70"/>
      <c r="E11" s="70"/>
      <c r="F11" s="649" t="s">
        <v>82</v>
      </c>
      <c r="G11" s="649"/>
      <c r="H11" s="649"/>
      <c r="I11" s="649"/>
      <c r="J11" s="649"/>
      <c r="K11" s="649"/>
      <c r="L11" s="649"/>
      <c r="M11" s="649"/>
      <c r="N11" s="649"/>
      <c r="O11" s="649"/>
      <c r="P11" s="649"/>
      <c r="Q11" s="649"/>
      <c r="R11" s="649"/>
      <c r="S11" s="649"/>
      <c r="T11" s="649"/>
      <c r="U11" s="649"/>
      <c r="V11" s="649"/>
      <c r="W11" s="690"/>
      <c r="X11" s="58"/>
    </row>
    <row r="12" spans="1:24" ht="13.5" customHeight="1">
      <c r="A12" s="666"/>
      <c r="B12" s="634"/>
      <c r="C12" s="691"/>
      <c r="D12" s="691"/>
      <c r="E12" s="691"/>
      <c r="F12" s="652" t="s">
        <v>81</v>
      </c>
      <c r="G12" s="652"/>
      <c r="H12" s="652"/>
      <c r="I12" s="652"/>
      <c r="J12" s="652"/>
      <c r="K12" s="652"/>
      <c r="L12" s="652"/>
      <c r="M12" s="652"/>
      <c r="N12" s="652"/>
      <c r="O12" s="652"/>
      <c r="P12" s="652"/>
      <c r="Q12" s="652"/>
      <c r="R12" s="652"/>
      <c r="S12" s="652"/>
      <c r="T12" s="652"/>
      <c r="U12" s="652"/>
      <c r="V12" s="652"/>
      <c r="W12" s="692"/>
      <c r="X12" s="58"/>
    </row>
    <row r="13" spans="1:24" ht="13.5" customHeight="1">
      <c r="A13" s="666"/>
      <c r="B13" s="69"/>
      <c r="C13" s="68"/>
      <c r="D13" s="68"/>
      <c r="E13" s="68"/>
      <c r="F13" s="684" t="s">
        <v>91</v>
      </c>
      <c r="G13" s="684"/>
      <c r="H13" s="684"/>
      <c r="I13" s="684"/>
      <c r="J13" s="684"/>
      <c r="K13" s="684"/>
      <c r="L13" s="684"/>
      <c r="M13" s="684"/>
      <c r="N13" s="684"/>
      <c r="O13" s="684"/>
      <c r="P13" s="684"/>
      <c r="Q13" s="684"/>
      <c r="R13" s="684"/>
      <c r="S13" s="684"/>
      <c r="T13" s="684"/>
      <c r="U13" s="684"/>
      <c r="V13" s="684"/>
      <c r="W13" s="685"/>
      <c r="X13" s="58"/>
    </row>
    <row r="14" spans="1:24" ht="13.5" customHeight="1">
      <c r="A14" s="666"/>
      <c r="B14" s="67" t="s">
        <v>79</v>
      </c>
      <c r="C14" s="59"/>
      <c r="D14" s="59"/>
      <c r="E14" s="59"/>
      <c r="F14" s="59"/>
      <c r="G14" s="59"/>
      <c r="H14" s="59"/>
      <c r="I14" s="59"/>
      <c r="J14" s="59"/>
      <c r="K14" s="59"/>
      <c r="L14" s="59"/>
      <c r="M14" s="59"/>
      <c r="N14" s="59"/>
      <c r="O14" s="59"/>
      <c r="P14" s="59"/>
      <c r="Q14" s="59"/>
      <c r="R14" s="59"/>
      <c r="S14" s="59"/>
      <c r="T14" s="59"/>
      <c r="U14" s="59"/>
      <c r="V14" s="59"/>
      <c r="W14" s="60"/>
      <c r="X14" s="58"/>
    </row>
    <row r="15" spans="1:24" ht="13.5" customHeight="1">
      <c r="A15" s="666"/>
      <c r="B15" s="67" t="s">
        <v>78</v>
      </c>
      <c r="C15" s="59"/>
      <c r="D15" s="542"/>
      <c r="E15" s="542"/>
      <c r="F15" s="542"/>
      <c r="G15" s="611" t="s">
        <v>77</v>
      </c>
      <c r="H15" s="611"/>
      <c r="I15" s="611"/>
      <c r="J15" s="611"/>
      <c r="K15" s="611"/>
      <c r="L15" s="611"/>
      <c r="M15" s="611"/>
      <c r="N15" s="611"/>
      <c r="O15" s="611"/>
      <c r="P15" s="611"/>
      <c r="Q15" s="611"/>
      <c r="R15" s="611"/>
      <c r="S15" s="611"/>
      <c r="T15" s="611"/>
      <c r="U15" s="611"/>
      <c r="V15" s="611"/>
      <c r="W15" s="612"/>
      <c r="X15" s="58"/>
    </row>
    <row r="16" spans="1:24" ht="13.5" customHeight="1">
      <c r="A16" s="666"/>
      <c r="B16" s="686" t="s">
        <v>76</v>
      </c>
      <c r="C16" s="611"/>
      <c r="D16" s="611"/>
      <c r="E16" s="611"/>
      <c r="F16" s="611"/>
      <c r="G16" s="611"/>
      <c r="H16" s="611"/>
      <c r="I16" s="611"/>
      <c r="J16" s="611"/>
      <c r="K16" s="59"/>
      <c r="L16" s="59"/>
      <c r="M16" s="59" t="s">
        <v>90</v>
      </c>
      <c r="N16" s="59"/>
      <c r="O16" s="59"/>
      <c r="P16" s="59"/>
      <c r="Q16" s="59"/>
      <c r="R16" s="59"/>
      <c r="S16" s="59"/>
      <c r="T16" s="59"/>
      <c r="U16" s="59"/>
      <c r="V16" s="59"/>
      <c r="W16" s="60"/>
      <c r="X16" s="58"/>
    </row>
    <row r="17" spans="1:24" ht="13.5" customHeight="1">
      <c r="A17" s="666"/>
      <c r="B17" s="686" t="s">
        <v>74</v>
      </c>
      <c r="C17" s="611"/>
      <c r="D17" s="611"/>
      <c r="E17" s="611"/>
      <c r="F17" s="611"/>
      <c r="G17" s="611"/>
      <c r="H17" s="611"/>
      <c r="I17" s="611"/>
      <c r="J17" s="611"/>
      <c r="K17" s="611"/>
      <c r="L17" s="611"/>
      <c r="M17" s="611"/>
      <c r="N17" s="611"/>
      <c r="O17" s="611"/>
      <c r="P17" s="611"/>
      <c r="Q17" s="611"/>
      <c r="R17" s="611"/>
      <c r="S17" s="611"/>
      <c r="T17" s="611"/>
      <c r="U17" s="611"/>
      <c r="V17" s="611"/>
      <c r="W17" s="612"/>
      <c r="X17" s="58"/>
    </row>
    <row r="18" spans="1:24" ht="13.5" customHeight="1">
      <c r="A18" s="666"/>
      <c r="B18" s="686" t="s">
        <v>73</v>
      </c>
      <c r="C18" s="611"/>
      <c r="D18" s="611"/>
      <c r="E18" s="611"/>
      <c r="F18" s="611"/>
      <c r="G18" s="611"/>
      <c r="H18" s="611"/>
      <c r="I18" s="611"/>
      <c r="J18" s="611"/>
      <c r="K18" s="611"/>
      <c r="L18" s="611"/>
      <c r="M18" s="611"/>
      <c r="N18" s="611"/>
      <c r="O18" s="611"/>
      <c r="P18" s="611"/>
      <c r="Q18" s="611"/>
      <c r="R18" s="611"/>
      <c r="S18" s="611"/>
      <c r="T18" s="611"/>
      <c r="U18" s="611"/>
      <c r="V18" s="611"/>
      <c r="W18" s="612"/>
      <c r="X18" s="58"/>
    </row>
    <row r="19" spans="1:23" ht="13.5" customHeight="1">
      <c r="A19" s="666"/>
      <c r="B19" s="67" t="s">
        <v>72</v>
      </c>
      <c r="C19" s="66"/>
      <c r="D19" s="66"/>
      <c r="E19" s="542" t="s">
        <v>71</v>
      </c>
      <c r="F19" s="542"/>
      <c r="G19" s="542"/>
      <c r="H19" s="542" t="s">
        <v>70</v>
      </c>
      <c r="I19" s="542"/>
      <c r="J19" s="542"/>
      <c r="K19" s="542" t="s">
        <v>69</v>
      </c>
      <c r="L19" s="542"/>
      <c r="M19" s="542"/>
      <c r="N19" s="542" t="s">
        <v>68</v>
      </c>
      <c r="O19" s="542"/>
      <c r="P19" s="542"/>
      <c r="Q19" s="66"/>
      <c r="R19" s="66"/>
      <c r="S19" s="679"/>
      <c r="T19" s="679"/>
      <c r="U19" s="679"/>
      <c r="V19" s="679"/>
      <c r="W19" s="680"/>
    </row>
    <row r="20" spans="1:24" ht="13.5" customHeight="1">
      <c r="A20" s="666"/>
      <c r="B20" s="681" t="s">
        <v>67</v>
      </c>
      <c r="C20" s="682"/>
      <c r="D20" s="682"/>
      <c r="E20" s="682" t="s">
        <v>66</v>
      </c>
      <c r="F20" s="682"/>
      <c r="G20" s="682"/>
      <c r="H20" s="682"/>
      <c r="I20" s="682"/>
      <c r="J20" s="682"/>
      <c r="K20" s="682"/>
      <c r="L20" s="682"/>
      <c r="M20" s="682"/>
      <c r="N20" s="682"/>
      <c r="O20" s="682"/>
      <c r="P20" s="682"/>
      <c r="Q20" s="682"/>
      <c r="R20" s="682"/>
      <c r="S20" s="682"/>
      <c r="T20" s="682"/>
      <c r="U20" s="682"/>
      <c r="V20" s="682"/>
      <c r="W20" s="683"/>
      <c r="X20" s="37"/>
    </row>
    <row r="21" spans="1:24" ht="13.5" customHeight="1" thickBot="1">
      <c r="A21" s="667"/>
      <c r="B21" s="677" t="s">
        <v>65</v>
      </c>
      <c r="C21" s="678"/>
      <c r="D21" s="65"/>
      <c r="E21" s="64"/>
      <c r="F21" s="64"/>
      <c r="G21" s="64"/>
      <c r="H21" s="64"/>
      <c r="I21" s="64"/>
      <c r="J21" s="64"/>
      <c r="K21" s="62"/>
      <c r="L21" s="62"/>
      <c r="M21" s="62"/>
      <c r="N21" s="62"/>
      <c r="O21" s="62"/>
      <c r="P21" s="62"/>
      <c r="Q21" s="62"/>
      <c r="R21" s="62"/>
      <c r="S21" s="62"/>
      <c r="T21" s="63"/>
      <c r="U21" s="62"/>
      <c r="V21" s="62"/>
      <c r="W21" s="61"/>
      <c r="X21" s="37"/>
    </row>
    <row r="22" spans="1:23" ht="13.5" customHeight="1">
      <c r="A22" s="665" t="s">
        <v>89</v>
      </c>
      <c r="B22" s="668" t="s">
        <v>88</v>
      </c>
      <c r="C22" s="669"/>
      <c r="D22" s="670"/>
      <c r="E22" s="670"/>
      <c r="F22" s="670"/>
      <c r="G22" s="670"/>
      <c r="H22" s="670"/>
      <c r="I22" s="670"/>
      <c r="J22" s="670"/>
      <c r="K22" s="670"/>
      <c r="L22" s="670"/>
      <c r="M22" s="670"/>
      <c r="N22" s="670"/>
      <c r="O22" s="670"/>
      <c r="P22" s="670"/>
      <c r="Q22" s="670"/>
      <c r="R22" s="670"/>
      <c r="S22" s="670"/>
      <c r="T22" s="670"/>
      <c r="U22" s="670"/>
      <c r="V22" s="670"/>
      <c r="W22" s="671"/>
    </row>
    <row r="23" spans="1:23" ht="13.5" customHeight="1">
      <c r="A23" s="666"/>
      <c r="B23" s="672" t="s">
        <v>1</v>
      </c>
      <c r="C23" s="549"/>
      <c r="D23" s="673"/>
      <c r="E23" s="674"/>
      <c r="F23" s="674"/>
      <c r="G23" s="674"/>
      <c r="H23" s="674"/>
      <c r="I23" s="674"/>
      <c r="J23" s="674"/>
      <c r="K23" s="674"/>
      <c r="L23" s="674"/>
      <c r="M23" s="674"/>
      <c r="N23" s="674"/>
      <c r="O23" s="674"/>
      <c r="P23" s="674"/>
      <c r="Q23" s="674"/>
      <c r="R23" s="674"/>
      <c r="S23" s="674"/>
      <c r="T23" s="674"/>
      <c r="U23" s="674"/>
      <c r="V23" s="674"/>
      <c r="W23" s="675"/>
    </row>
    <row r="24" spans="1:23" ht="13.5" customHeight="1">
      <c r="A24" s="666"/>
      <c r="B24" s="633" t="s">
        <v>2</v>
      </c>
      <c r="C24" s="540"/>
      <c r="D24" s="74" t="s">
        <v>3</v>
      </c>
      <c r="E24" s="73"/>
      <c r="F24" s="73"/>
      <c r="G24" s="73"/>
      <c r="H24" s="73"/>
      <c r="I24" s="703"/>
      <c r="J24" s="703"/>
      <c r="K24" s="703"/>
      <c r="L24" s="703"/>
      <c r="M24" s="703"/>
      <c r="N24" s="703"/>
      <c r="O24" s="703"/>
      <c r="P24" s="703"/>
      <c r="Q24" s="703"/>
      <c r="R24" s="703"/>
      <c r="S24" s="703"/>
      <c r="T24" s="703"/>
      <c r="U24" s="703"/>
      <c r="V24" s="703"/>
      <c r="W24" s="704"/>
    </row>
    <row r="25" spans="1:23" ht="13.5" customHeight="1">
      <c r="A25" s="666"/>
      <c r="B25" s="634"/>
      <c r="C25" s="561"/>
      <c r="D25" s="701"/>
      <c r="E25" s="694"/>
      <c r="F25" s="72" t="s">
        <v>4</v>
      </c>
      <c r="G25" s="702"/>
      <c r="H25" s="702"/>
      <c r="I25" s="693" t="s">
        <v>5</v>
      </c>
      <c r="J25" s="693"/>
      <c r="K25" s="694"/>
      <c r="L25" s="694"/>
      <c r="M25" s="694"/>
      <c r="N25" s="694"/>
      <c r="O25" s="694"/>
      <c r="P25" s="694"/>
      <c r="Q25" s="694"/>
      <c r="R25" s="694"/>
      <c r="S25" s="694"/>
      <c r="T25" s="694"/>
      <c r="U25" s="694"/>
      <c r="V25" s="694"/>
      <c r="W25" s="695"/>
    </row>
    <row r="26" spans="1:23" ht="13.5" customHeight="1">
      <c r="A26" s="666"/>
      <c r="B26" s="676"/>
      <c r="C26" s="563"/>
      <c r="D26" s="696"/>
      <c r="E26" s="697"/>
      <c r="F26" s="697"/>
      <c r="G26" s="697"/>
      <c r="H26" s="697"/>
      <c r="I26" s="697"/>
      <c r="J26" s="697"/>
      <c r="K26" s="697"/>
      <c r="L26" s="697"/>
      <c r="M26" s="697"/>
      <c r="N26" s="697"/>
      <c r="O26" s="697"/>
      <c r="P26" s="697"/>
      <c r="Q26" s="697"/>
      <c r="R26" s="697"/>
      <c r="S26" s="697"/>
      <c r="T26" s="697"/>
      <c r="U26" s="697"/>
      <c r="V26" s="697"/>
      <c r="W26" s="698"/>
    </row>
    <row r="27" spans="1:23" ht="13.5" customHeight="1">
      <c r="A27" s="666"/>
      <c r="B27" s="699" t="s">
        <v>6</v>
      </c>
      <c r="C27" s="700"/>
      <c r="D27" s="549" t="s">
        <v>7</v>
      </c>
      <c r="E27" s="549"/>
      <c r="F27" s="549"/>
      <c r="G27" s="664"/>
      <c r="H27" s="664"/>
      <c r="I27" s="664"/>
      <c r="J27" s="664"/>
      <c r="K27" s="664"/>
      <c r="L27" s="664"/>
      <c r="M27" s="664"/>
      <c r="N27" s="549" t="s">
        <v>8</v>
      </c>
      <c r="O27" s="549"/>
      <c r="P27" s="549"/>
      <c r="Q27" s="549"/>
      <c r="R27" s="549"/>
      <c r="S27" s="549"/>
      <c r="T27" s="549"/>
      <c r="U27" s="549"/>
      <c r="V27" s="549"/>
      <c r="W27" s="654"/>
    </row>
    <row r="28" spans="1:24" ht="13.5" customHeight="1">
      <c r="A28" s="666"/>
      <c r="B28" s="687" t="s">
        <v>86</v>
      </c>
      <c r="C28" s="688"/>
      <c r="D28" s="688"/>
      <c r="E28" s="688"/>
      <c r="F28" s="688"/>
      <c r="G28" s="688"/>
      <c r="H28" s="688"/>
      <c r="I28" s="688"/>
      <c r="J28" s="688"/>
      <c r="K28" s="688"/>
      <c r="L28" s="688"/>
      <c r="M28" s="688"/>
      <c r="N28" s="688"/>
      <c r="O28" s="688"/>
      <c r="P28" s="688"/>
      <c r="Q28" s="688"/>
      <c r="R28" s="688"/>
      <c r="S28" s="688"/>
      <c r="T28" s="688"/>
      <c r="U28" s="688"/>
      <c r="V28" s="688"/>
      <c r="W28" s="689"/>
      <c r="X28" s="27"/>
    </row>
    <row r="29" spans="1:24" ht="13.5" customHeight="1">
      <c r="A29" s="666"/>
      <c r="B29" s="686" t="s">
        <v>85</v>
      </c>
      <c r="C29" s="611"/>
      <c r="D29" s="611"/>
      <c r="E29" s="611"/>
      <c r="F29" s="611"/>
      <c r="G29" s="611"/>
      <c r="H29" s="611"/>
      <c r="I29" s="611"/>
      <c r="J29" s="611"/>
      <c r="K29" s="611"/>
      <c r="L29" s="611"/>
      <c r="M29" s="611"/>
      <c r="N29" s="611"/>
      <c r="O29" s="611"/>
      <c r="P29" s="611"/>
      <c r="Q29" s="611"/>
      <c r="R29" s="611"/>
      <c r="S29" s="611"/>
      <c r="T29" s="611"/>
      <c r="U29" s="611"/>
      <c r="V29" s="611"/>
      <c r="W29" s="612"/>
      <c r="X29" s="27"/>
    </row>
    <row r="30" spans="1:24" ht="13.5" customHeight="1">
      <c r="A30" s="666"/>
      <c r="B30" s="686" t="s">
        <v>84</v>
      </c>
      <c r="C30" s="611"/>
      <c r="D30" s="611"/>
      <c r="E30" s="611"/>
      <c r="F30" s="611"/>
      <c r="G30" s="611"/>
      <c r="H30" s="611"/>
      <c r="I30" s="611"/>
      <c r="J30" s="611"/>
      <c r="K30" s="611"/>
      <c r="L30" s="611"/>
      <c r="M30" s="611"/>
      <c r="N30" s="611"/>
      <c r="O30" s="611"/>
      <c r="P30" s="611"/>
      <c r="Q30" s="611"/>
      <c r="R30" s="611"/>
      <c r="S30" s="611"/>
      <c r="T30" s="611"/>
      <c r="U30" s="611"/>
      <c r="V30" s="611"/>
      <c r="W30" s="612"/>
      <c r="X30" s="27"/>
    </row>
    <row r="31" spans="1:24" ht="13.5" customHeight="1">
      <c r="A31" s="666"/>
      <c r="B31" s="71" t="s">
        <v>83</v>
      </c>
      <c r="C31" s="70"/>
      <c r="D31" s="70"/>
      <c r="E31" s="70"/>
      <c r="F31" s="649" t="s">
        <v>82</v>
      </c>
      <c r="G31" s="649"/>
      <c r="H31" s="649"/>
      <c r="I31" s="649"/>
      <c r="J31" s="649"/>
      <c r="K31" s="649"/>
      <c r="L31" s="649"/>
      <c r="M31" s="649"/>
      <c r="N31" s="649"/>
      <c r="O31" s="649"/>
      <c r="P31" s="649"/>
      <c r="Q31" s="649"/>
      <c r="R31" s="649"/>
      <c r="S31" s="649"/>
      <c r="T31" s="649"/>
      <c r="U31" s="649"/>
      <c r="V31" s="649"/>
      <c r="W31" s="690"/>
      <c r="X31" s="58"/>
    </row>
    <row r="32" spans="1:24" ht="13.5" customHeight="1">
      <c r="A32" s="666"/>
      <c r="B32" s="634"/>
      <c r="C32" s="691"/>
      <c r="D32" s="691"/>
      <c r="E32" s="691"/>
      <c r="F32" s="652" t="s">
        <v>81</v>
      </c>
      <c r="G32" s="652"/>
      <c r="H32" s="652"/>
      <c r="I32" s="652"/>
      <c r="J32" s="652"/>
      <c r="K32" s="652"/>
      <c r="L32" s="652"/>
      <c r="M32" s="652"/>
      <c r="N32" s="652"/>
      <c r="O32" s="652"/>
      <c r="P32" s="652"/>
      <c r="Q32" s="652"/>
      <c r="R32" s="652"/>
      <c r="S32" s="652"/>
      <c r="T32" s="652"/>
      <c r="U32" s="652"/>
      <c r="V32" s="652"/>
      <c r="W32" s="692"/>
      <c r="X32" s="58"/>
    </row>
    <row r="33" spans="1:24" ht="13.5" customHeight="1">
      <c r="A33" s="666"/>
      <c r="B33" s="69"/>
      <c r="C33" s="68"/>
      <c r="D33" s="68"/>
      <c r="E33" s="68"/>
      <c r="F33" s="684" t="s">
        <v>80</v>
      </c>
      <c r="G33" s="684"/>
      <c r="H33" s="684"/>
      <c r="I33" s="684"/>
      <c r="J33" s="684"/>
      <c r="K33" s="684"/>
      <c r="L33" s="684"/>
      <c r="M33" s="684"/>
      <c r="N33" s="684"/>
      <c r="O33" s="684"/>
      <c r="P33" s="684"/>
      <c r="Q33" s="684"/>
      <c r="R33" s="684"/>
      <c r="S33" s="684"/>
      <c r="T33" s="684"/>
      <c r="U33" s="684"/>
      <c r="V33" s="684"/>
      <c r="W33" s="685"/>
      <c r="X33" s="58"/>
    </row>
    <row r="34" spans="1:24" ht="13.5" customHeight="1">
      <c r="A34" s="666"/>
      <c r="B34" s="67" t="s">
        <v>79</v>
      </c>
      <c r="C34" s="59"/>
      <c r="D34" s="59"/>
      <c r="E34" s="59"/>
      <c r="F34" s="59"/>
      <c r="G34" s="59"/>
      <c r="H34" s="59"/>
      <c r="I34" s="59"/>
      <c r="J34" s="59"/>
      <c r="K34" s="59"/>
      <c r="L34" s="59"/>
      <c r="M34" s="59"/>
      <c r="N34" s="59"/>
      <c r="O34" s="59"/>
      <c r="P34" s="59"/>
      <c r="Q34" s="59"/>
      <c r="R34" s="59"/>
      <c r="S34" s="59"/>
      <c r="T34" s="59"/>
      <c r="U34" s="59"/>
      <c r="V34" s="59"/>
      <c r="W34" s="60"/>
      <c r="X34" s="58"/>
    </row>
    <row r="35" spans="1:24" ht="13.5" customHeight="1">
      <c r="A35" s="666"/>
      <c r="B35" s="67" t="s">
        <v>78</v>
      </c>
      <c r="C35" s="59"/>
      <c r="D35" s="542"/>
      <c r="E35" s="542"/>
      <c r="F35" s="542"/>
      <c r="G35" s="611" t="s">
        <v>77</v>
      </c>
      <c r="H35" s="611"/>
      <c r="I35" s="611"/>
      <c r="J35" s="611"/>
      <c r="K35" s="611"/>
      <c r="L35" s="611"/>
      <c r="M35" s="611"/>
      <c r="N35" s="611"/>
      <c r="O35" s="611"/>
      <c r="P35" s="611"/>
      <c r="Q35" s="611"/>
      <c r="R35" s="611"/>
      <c r="S35" s="611"/>
      <c r="T35" s="611"/>
      <c r="U35" s="611"/>
      <c r="V35" s="611"/>
      <c r="W35" s="612"/>
      <c r="X35" s="58"/>
    </row>
    <row r="36" spans="1:24" ht="13.5" customHeight="1">
      <c r="A36" s="666"/>
      <c r="B36" s="686" t="s">
        <v>76</v>
      </c>
      <c r="C36" s="611"/>
      <c r="D36" s="611"/>
      <c r="E36" s="611"/>
      <c r="F36" s="611"/>
      <c r="G36" s="611"/>
      <c r="H36" s="611"/>
      <c r="I36" s="611"/>
      <c r="J36" s="611"/>
      <c r="K36" s="59"/>
      <c r="L36" s="59"/>
      <c r="M36" s="59" t="s">
        <v>75</v>
      </c>
      <c r="N36" s="59"/>
      <c r="O36" s="59"/>
      <c r="P36" s="59"/>
      <c r="Q36" s="59"/>
      <c r="R36" s="59"/>
      <c r="S36" s="59"/>
      <c r="T36" s="59"/>
      <c r="U36" s="59"/>
      <c r="V36" s="59"/>
      <c r="W36" s="60"/>
      <c r="X36" s="58"/>
    </row>
    <row r="37" spans="1:24" ht="13.5" customHeight="1">
      <c r="A37" s="666"/>
      <c r="B37" s="686" t="s">
        <v>74</v>
      </c>
      <c r="C37" s="611"/>
      <c r="D37" s="611"/>
      <c r="E37" s="611"/>
      <c r="F37" s="611"/>
      <c r="G37" s="611"/>
      <c r="H37" s="611"/>
      <c r="I37" s="611"/>
      <c r="J37" s="611"/>
      <c r="K37" s="611"/>
      <c r="L37" s="611"/>
      <c r="M37" s="611"/>
      <c r="N37" s="611"/>
      <c r="O37" s="611"/>
      <c r="P37" s="611"/>
      <c r="Q37" s="611"/>
      <c r="R37" s="611"/>
      <c r="S37" s="611"/>
      <c r="T37" s="611"/>
      <c r="U37" s="611"/>
      <c r="V37" s="611"/>
      <c r="W37" s="612"/>
      <c r="X37" s="58"/>
    </row>
    <row r="38" spans="1:24" ht="13.5" customHeight="1">
      <c r="A38" s="666"/>
      <c r="B38" s="686" t="s">
        <v>73</v>
      </c>
      <c r="C38" s="611"/>
      <c r="D38" s="611"/>
      <c r="E38" s="611"/>
      <c r="F38" s="611"/>
      <c r="G38" s="611"/>
      <c r="H38" s="611"/>
      <c r="I38" s="611"/>
      <c r="J38" s="611"/>
      <c r="K38" s="611"/>
      <c r="L38" s="611"/>
      <c r="M38" s="611"/>
      <c r="N38" s="611"/>
      <c r="O38" s="611"/>
      <c r="P38" s="611"/>
      <c r="Q38" s="611"/>
      <c r="R38" s="611"/>
      <c r="S38" s="611"/>
      <c r="T38" s="611"/>
      <c r="U38" s="611"/>
      <c r="V38" s="611"/>
      <c r="W38" s="612"/>
      <c r="X38" s="58"/>
    </row>
    <row r="39" spans="1:23" ht="13.5" customHeight="1">
      <c r="A39" s="666"/>
      <c r="B39" s="67" t="s">
        <v>72</v>
      </c>
      <c r="C39" s="66"/>
      <c r="D39" s="66"/>
      <c r="E39" s="542" t="s">
        <v>71</v>
      </c>
      <c r="F39" s="542"/>
      <c r="G39" s="542"/>
      <c r="H39" s="542" t="s">
        <v>70</v>
      </c>
      <c r="I39" s="542"/>
      <c r="J39" s="542"/>
      <c r="K39" s="542" t="s">
        <v>69</v>
      </c>
      <c r="L39" s="542"/>
      <c r="M39" s="542"/>
      <c r="N39" s="542" t="s">
        <v>68</v>
      </c>
      <c r="O39" s="542"/>
      <c r="P39" s="542"/>
      <c r="Q39" s="66"/>
      <c r="R39" s="66"/>
      <c r="S39" s="679"/>
      <c r="T39" s="679"/>
      <c r="U39" s="679"/>
      <c r="V39" s="679"/>
      <c r="W39" s="680"/>
    </row>
    <row r="40" spans="1:24" ht="13.5" customHeight="1">
      <c r="A40" s="666"/>
      <c r="B40" s="681" t="s">
        <v>67</v>
      </c>
      <c r="C40" s="682"/>
      <c r="D40" s="682"/>
      <c r="E40" s="682" t="s">
        <v>66</v>
      </c>
      <c r="F40" s="682"/>
      <c r="G40" s="682"/>
      <c r="H40" s="682"/>
      <c r="I40" s="682"/>
      <c r="J40" s="682"/>
      <c r="K40" s="682"/>
      <c r="L40" s="682"/>
      <c r="M40" s="682"/>
      <c r="N40" s="682"/>
      <c r="O40" s="682"/>
      <c r="P40" s="682"/>
      <c r="Q40" s="682"/>
      <c r="R40" s="682"/>
      <c r="S40" s="682"/>
      <c r="T40" s="682"/>
      <c r="U40" s="682"/>
      <c r="V40" s="682"/>
      <c r="W40" s="683"/>
      <c r="X40" s="37"/>
    </row>
    <row r="41" spans="1:24" ht="13.5" customHeight="1" thickBot="1">
      <c r="A41" s="667"/>
      <c r="B41" s="677" t="s">
        <v>65</v>
      </c>
      <c r="C41" s="678"/>
      <c r="D41" s="65"/>
      <c r="E41" s="64"/>
      <c r="F41" s="64"/>
      <c r="G41" s="64"/>
      <c r="H41" s="64"/>
      <c r="I41" s="64"/>
      <c r="J41" s="64"/>
      <c r="K41" s="62"/>
      <c r="L41" s="62"/>
      <c r="M41" s="62"/>
      <c r="N41" s="62"/>
      <c r="O41" s="62"/>
      <c r="P41" s="62"/>
      <c r="Q41" s="62"/>
      <c r="R41" s="62"/>
      <c r="S41" s="62"/>
      <c r="T41" s="63"/>
      <c r="U41" s="62"/>
      <c r="V41" s="62"/>
      <c r="W41" s="61"/>
      <c r="X41" s="37"/>
    </row>
    <row r="42" spans="1:23" ht="13.5" customHeight="1">
      <c r="A42" s="665" t="s">
        <v>87</v>
      </c>
      <c r="B42" s="668" t="s">
        <v>32</v>
      </c>
      <c r="C42" s="669"/>
      <c r="D42" s="670"/>
      <c r="E42" s="670"/>
      <c r="F42" s="670"/>
      <c r="G42" s="670"/>
      <c r="H42" s="670"/>
      <c r="I42" s="670"/>
      <c r="J42" s="670"/>
      <c r="K42" s="670"/>
      <c r="L42" s="670"/>
      <c r="M42" s="670"/>
      <c r="N42" s="670"/>
      <c r="O42" s="670"/>
      <c r="P42" s="670"/>
      <c r="Q42" s="670"/>
      <c r="R42" s="670"/>
      <c r="S42" s="670"/>
      <c r="T42" s="670"/>
      <c r="U42" s="670"/>
      <c r="V42" s="670"/>
      <c r="W42" s="671"/>
    </row>
    <row r="43" spans="1:23" ht="13.5" customHeight="1">
      <c r="A43" s="666"/>
      <c r="B43" s="672" t="s">
        <v>1</v>
      </c>
      <c r="C43" s="549"/>
      <c r="D43" s="673"/>
      <c r="E43" s="674"/>
      <c r="F43" s="674"/>
      <c r="G43" s="674"/>
      <c r="H43" s="674"/>
      <c r="I43" s="674"/>
      <c r="J43" s="674"/>
      <c r="K43" s="674"/>
      <c r="L43" s="674"/>
      <c r="M43" s="674"/>
      <c r="N43" s="674"/>
      <c r="O43" s="674"/>
      <c r="P43" s="674"/>
      <c r="Q43" s="674"/>
      <c r="R43" s="674"/>
      <c r="S43" s="674"/>
      <c r="T43" s="674"/>
      <c r="U43" s="674"/>
      <c r="V43" s="674"/>
      <c r="W43" s="675"/>
    </row>
    <row r="44" spans="1:23" ht="13.5" customHeight="1">
      <c r="A44" s="666"/>
      <c r="B44" s="633" t="s">
        <v>2</v>
      </c>
      <c r="C44" s="540"/>
      <c r="D44" s="74" t="s">
        <v>3</v>
      </c>
      <c r="E44" s="73"/>
      <c r="F44" s="73"/>
      <c r="G44" s="73"/>
      <c r="H44" s="73"/>
      <c r="I44" s="703"/>
      <c r="J44" s="703"/>
      <c r="K44" s="703"/>
      <c r="L44" s="703"/>
      <c r="M44" s="703"/>
      <c r="N44" s="703"/>
      <c r="O44" s="703"/>
      <c r="P44" s="703"/>
      <c r="Q44" s="703"/>
      <c r="R44" s="703"/>
      <c r="S44" s="703"/>
      <c r="T44" s="703"/>
      <c r="U44" s="703"/>
      <c r="V44" s="703"/>
      <c r="W44" s="704"/>
    </row>
    <row r="45" spans="1:23" ht="13.5" customHeight="1">
      <c r="A45" s="666"/>
      <c r="B45" s="634"/>
      <c r="C45" s="561"/>
      <c r="D45" s="701"/>
      <c r="E45" s="694"/>
      <c r="F45" s="72" t="s">
        <v>4</v>
      </c>
      <c r="G45" s="702"/>
      <c r="H45" s="702"/>
      <c r="I45" s="693" t="s">
        <v>5</v>
      </c>
      <c r="J45" s="693"/>
      <c r="K45" s="694"/>
      <c r="L45" s="694"/>
      <c r="M45" s="694"/>
      <c r="N45" s="694"/>
      <c r="O45" s="694"/>
      <c r="P45" s="694"/>
      <c r="Q45" s="694"/>
      <c r="R45" s="694"/>
      <c r="S45" s="694"/>
      <c r="T45" s="694"/>
      <c r="U45" s="694"/>
      <c r="V45" s="694"/>
      <c r="W45" s="695"/>
    </row>
    <row r="46" spans="1:23" ht="13.5" customHeight="1">
      <c r="A46" s="666"/>
      <c r="B46" s="676"/>
      <c r="C46" s="563"/>
      <c r="D46" s="696"/>
      <c r="E46" s="697"/>
      <c r="F46" s="697"/>
      <c r="G46" s="697"/>
      <c r="H46" s="697"/>
      <c r="I46" s="697"/>
      <c r="J46" s="697"/>
      <c r="K46" s="697"/>
      <c r="L46" s="697"/>
      <c r="M46" s="697"/>
      <c r="N46" s="697"/>
      <c r="O46" s="697"/>
      <c r="P46" s="697"/>
      <c r="Q46" s="697"/>
      <c r="R46" s="697"/>
      <c r="S46" s="697"/>
      <c r="T46" s="697"/>
      <c r="U46" s="697"/>
      <c r="V46" s="697"/>
      <c r="W46" s="698"/>
    </row>
    <row r="47" spans="1:23" ht="13.5" customHeight="1">
      <c r="A47" s="666"/>
      <c r="B47" s="699" t="s">
        <v>6</v>
      </c>
      <c r="C47" s="700"/>
      <c r="D47" s="549" t="s">
        <v>7</v>
      </c>
      <c r="E47" s="549"/>
      <c r="F47" s="549"/>
      <c r="G47" s="664"/>
      <c r="H47" s="664"/>
      <c r="I47" s="664"/>
      <c r="J47" s="664"/>
      <c r="K47" s="664"/>
      <c r="L47" s="664"/>
      <c r="M47" s="664"/>
      <c r="N47" s="549" t="s">
        <v>8</v>
      </c>
      <c r="O47" s="549"/>
      <c r="P47" s="549"/>
      <c r="Q47" s="549"/>
      <c r="R47" s="549"/>
      <c r="S47" s="549"/>
      <c r="T47" s="549"/>
      <c r="U47" s="549"/>
      <c r="V47" s="549"/>
      <c r="W47" s="654"/>
    </row>
    <row r="48" spans="1:24" ht="13.5" customHeight="1">
      <c r="A48" s="666"/>
      <c r="B48" s="687" t="s">
        <v>86</v>
      </c>
      <c r="C48" s="688"/>
      <c r="D48" s="688"/>
      <c r="E48" s="688"/>
      <c r="F48" s="688"/>
      <c r="G48" s="688"/>
      <c r="H48" s="688"/>
      <c r="I48" s="688"/>
      <c r="J48" s="688"/>
      <c r="K48" s="688"/>
      <c r="L48" s="688"/>
      <c r="M48" s="688"/>
      <c r="N48" s="688"/>
      <c r="O48" s="688"/>
      <c r="P48" s="688"/>
      <c r="Q48" s="688"/>
      <c r="R48" s="688"/>
      <c r="S48" s="688"/>
      <c r="T48" s="688"/>
      <c r="U48" s="688"/>
      <c r="V48" s="688"/>
      <c r="W48" s="689"/>
      <c r="X48" s="27"/>
    </row>
    <row r="49" spans="1:24" ht="13.5" customHeight="1">
      <c r="A49" s="666"/>
      <c r="B49" s="686" t="s">
        <v>85</v>
      </c>
      <c r="C49" s="611"/>
      <c r="D49" s="611"/>
      <c r="E49" s="611"/>
      <c r="F49" s="611"/>
      <c r="G49" s="611"/>
      <c r="H49" s="611"/>
      <c r="I49" s="611"/>
      <c r="J49" s="611"/>
      <c r="K49" s="611"/>
      <c r="L49" s="611"/>
      <c r="M49" s="611"/>
      <c r="N49" s="611"/>
      <c r="O49" s="611"/>
      <c r="P49" s="611"/>
      <c r="Q49" s="611"/>
      <c r="R49" s="611"/>
      <c r="S49" s="611"/>
      <c r="T49" s="611"/>
      <c r="U49" s="611"/>
      <c r="V49" s="611"/>
      <c r="W49" s="612"/>
      <c r="X49" s="27"/>
    </row>
    <row r="50" spans="1:24" ht="13.5" customHeight="1">
      <c r="A50" s="666"/>
      <c r="B50" s="686" t="s">
        <v>84</v>
      </c>
      <c r="C50" s="611"/>
      <c r="D50" s="611"/>
      <c r="E50" s="611"/>
      <c r="F50" s="611"/>
      <c r="G50" s="611"/>
      <c r="H50" s="611"/>
      <c r="I50" s="611"/>
      <c r="J50" s="611"/>
      <c r="K50" s="611"/>
      <c r="L50" s="611"/>
      <c r="M50" s="611"/>
      <c r="N50" s="611"/>
      <c r="O50" s="611"/>
      <c r="P50" s="611"/>
      <c r="Q50" s="611"/>
      <c r="R50" s="611"/>
      <c r="S50" s="611"/>
      <c r="T50" s="611"/>
      <c r="U50" s="611"/>
      <c r="V50" s="611"/>
      <c r="W50" s="612"/>
      <c r="X50" s="27"/>
    </row>
    <row r="51" spans="1:24" ht="13.5" customHeight="1">
      <c r="A51" s="666"/>
      <c r="B51" s="71" t="s">
        <v>83</v>
      </c>
      <c r="C51" s="70"/>
      <c r="D51" s="70"/>
      <c r="E51" s="70"/>
      <c r="F51" s="649" t="s">
        <v>82</v>
      </c>
      <c r="G51" s="649"/>
      <c r="H51" s="649"/>
      <c r="I51" s="649"/>
      <c r="J51" s="649"/>
      <c r="K51" s="649"/>
      <c r="L51" s="649"/>
      <c r="M51" s="649"/>
      <c r="N51" s="649"/>
      <c r="O51" s="649"/>
      <c r="P51" s="649"/>
      <c r="Q51" s="649"/>
      <c r="R51" s="649"/>
      <c r="S51" s="649"/>
      <c r="T51" s="649"/>
      <c r="U51" s="649"/>
      <c r="V51" s="649"/>
      <c r="W51" s="690"/>
      <c r="X51" s="58"/>
    </row>
    <row r="52" spans="1:24" ht="13.5" customHeight="1">
      <c r="A52" s="666"/>
      <c r="B52" s="634"/>
      <c r="C52" s="691"/>
      <c r="D52" s="691"/>
      <c r="E52" s="691"/>
      <c r="F52" s="652" t="s">
        <v>81</v>
      </c>
      <c r="G52" s="652"/>
      <c r="H52" s="652"/>
      <c r="I52" s="652"/>
      <c r="J52" s="652"/>
      <c r="K52" s="652"/>
      <c r="L52" s="652"/>
      <c r="M52" s="652"/>
      <c r="N52" s="652"/>
      <c r="O52" s="652"/>
      <c r="P52" s="652"/>
      <c r="Q52" s="652"/>
      <c r="R52" s="652"/>
      <c r="S52" s="652"/>
      <c r="T52" s="652"/>
      <c r="U52" s="652"/>
      <c r="V52" s="652"/>
      <c r="W52" s="692"/>
      <c r="X52" s="58"/>
    </row>
    <row r="53" spans="1:24" ht="13.5" customHeight="1">
      <c r="A53" s="666"/>
      <c r="B53" s="69"/>
      <c r="C53" s="68"/>
      <c r="D53" s="68"/>
      <c r="E53" s="68"/>
      <c r="F53" s="684" t="s">
        <v>80</v>
      </c>
      <c r="G53" s="684"/>
      <c r="H53" s="684"/>
      <c r="I53" s="684"/>
      <c r="J53" s="684"/>
      <c r="K53" s="684"/>
      <c r="L53" s="684"/>
      <c r="M53" s="684"/>
      <c r="N53" s="684"/>
      <c r="O53" s="684"/>
      <c r="P53" s="684"/>
      <c r="Q53" s="684"/>
      <c r="R53" s="684"/>
      <c r="S53" s="684"/>
      <c r="T53" s="684"/>
      <c r="U53" s="684"/>
      <c r="V53" s="684"/>
      <c r="W53" s="685"/>
      <c r="X53" s="58"/>
    </row>
    <row r="54" spans="1:24" ht="13.5" customHeight="1">
      <c r="A54" s="666"/>
      <c r="B54" s="67" t="s">
        <v>79</v>
      </c>
      <c r="C54" s="59"/>
      <c r="D54" s="59"/>
      <c r="E54" s="59"/>
      <c r="F54" s="59"/>
      <c r="G54" s="59"/>
      <c r="H54" s="59"/>
      <c r="I54" s="59"/>
      <c r="J54" s="59"/>
      <c r="K54" s="59"/>
      <c r="L54" s="59"/>
      <c r="M54" s="59"/>
      <c r="N54" s="59"/>
      <c r="O54" s="59"/>
      <c r="P54" s="59"/>
      <c r="Q54" s="59"/>
      <c r="R54" s="59"/>
      <c r="S54" s="59"/>
      <c r="T54" s="59"/>
      <c r="U54" s="59"/>
      <c r="V54" s="59"/>
      <c r="W54" s="60"/>
      <c r="X54" s="58"/>
    </row>
    <row r="55" spans="1:24" ht="13.5" customHeight="1">
      <c r="A55" s="666"/>
      <c r="B55" s="67" t="s">
        <v>78</v>
      </c>
      <c r="C55" s="59"/>
      <c r="D55" s="542"/>
      <c r="E55" s="542"/>
      <c r="F55" s="542"/>
      <c r="G55" s="611" t="s">
        <v>77</v>
      </c>
      <c r="H55" s="611"/>
      <c r="I55" s="611"/>
      <c r="J55" s="611"/>
      <c r="K55" s="611"/>
      <c r="L55" s="611"/>
      <c r="M55" s="611"/>
      <c r="N55" s="611"/>
      <c r="O55" s="611"/>
      <c r="P55" s="611"/>
      <c r="Q55" s="611"/>
      <c r="R55" s="611"/>
      <c r="S55" s="611"/>
      <c r="T55" s="611"/>
      <c r="U55" s="611"/>
      <c r="V55" s="611"/>
      <c r="W55" s="612"/>
      <c r="X55" s="58"/>
    </row>
    <row r="56" spans="1:24" ht="13.5" customHeight="1">
      <c r="A56" s="666"/>
      <c r="B56" s="686" t="s">
        <v>76</v>
      </c>
      <c r="C56" s="611"/>
      <c r="D56" s="611"/>
      <c r="E56" s="611"/>
      <c r="F56" s="611"/>
      <c r="G56" s="611"/>
      <c r="H56" s="611"/>
      <c r="I56" s="611"/>
      <c r="J56" s="611"/>
      <c r="K56" s="59"/>
      <c r="L56" s="59"/>
      <c r="M56" s="59" t="s">
        <v>75</v>
      </c>
      <c r="N56" s="59"/>
      <c r="O56" s="59"/>
      <c r="P56" s="59"/>
      <c r="Q56" s="59"/>
      <c r="R56" s="59"/>
      <c r="S56" s="59"/>
      <c r="T56" s="59"/>
      <c r="U56" s="59"/>
      <c r="V56" s="59"/>
      <c r="W56" s="60"/>
      <c r="X56" s="58"/>
    </row>
    <row r="57" spans="1:24" ht="13.5" customHeight="1">
      <c r="A57" s="666"/>
      <c r="B57" s="686" t="s">
        <v>74</v>
      </c>
      <c r="C57" s="611"/>
      <c r="D57" s="611"/>
      <c r="E57" s="611"/>
      <c r="F57" s="611"/>
      <c r="G57" s="611"/>
      <c r="H57" s="611"/>
      <c r="I57" s="611"/>
      <c r="J57" s="611"/>
      <c r="K57" s="611"/>
      <c r="L57" s="611"/>
      <c r="M57" s="611"/>
      <c r="N57" s="611"/>
      <c r="O57" s="611"/>
      <c r="P57" s="611"/>
      <c r="Q57" s="611"/>
      <c r="R57" s="611"/>
      <c r="S57" s="611"/>
      <c r="T57" s="611"/>
      <c r="U57" s="611"/>
      <c r="V57" s="611"/>
      <c r="W57" s="612"/>
      <c r="X57" s="58"/>
    </row>
    <row r="58" spans="1:24" ht="13.5" customHeight="1">
      <c r="A58" s="666"/>
      <c r="B58" s="686" t="s">
        <v>73</v>
      </c>
      <c r="C58" s="611"/>
      <c r="D58" s="611"/>
      <c r="E58" s="611"/>
      <c r="F58" s="611"/>
      <c r="G58" s="611"/>
      <c r="H58" s="611"/>
      <c r="I58" s="611"/>
      <c r="J58" s="611"/>
      <c r="K58" s="611"/>
      <c r="L58" s="611"/>
      <c r="M58" s="611"/>
      <c r="N58" s="611"/>
      <c r="O58" s="611"/>
      <c r="P58" s="611"/>
      <c r="Q58" s="611"/>
      <c r="R58" s="611"/>
      <c r="S58" s="611"/>
      <c r="T58" s="611"/>
      <c r="U58" s="611"/>
      <c r="V58" s="611"/>
      <c r="W58" s="612"/>
      <c r="X58" s="58"/>
    </row>
    <row r="59" spans="1:23" ht="13.5" customHeight="1">
      <c r="A59" s="666"/>
      <c r="B59" s="67" t="s">
        <v>72</v>
      </c>
      <c r="C59" s="66"/>
      <c r="D59" s="66"/>
      <c r="E59" s="542" t="s">
        <v>71</v>
      </c>
      <c r="F59" s="542"/>
      <c r="G59" s="542"/>
      <c r="H59" s="542" t="s">
        <v>70</v>
      </c>
      <c r="I59" s="542"/>
      <c r="J59" s="542"/>
      <c r="K59" s="542" t="s">
        <v>69</v>
      </c>
      <c r="L59" s="542"/>
      <c r="M59" s="542"/>
      <c r="N59" s="542" t="s">
        <v>68</v>
      </c>
      <c r="O59" s="542"/>
      <c r="P59" s="542"/>
      <c r="Q59" s="66"/>
      <c r="R59" s="66"/>
      <c r="S59" s="679"/>
      <c r="T59" s="679"/>
      <c r="U59" s="679"/>
      <c r="V59" s="679"/>
      <c r="W59" s="680"/>
    </row>
    <row r="60" spans="1:24" ht="13.5" customHeight="1">
      <c r="A60" s="666"/>
      <c r="B60" s="681" t="s">
        <v>67</v>
      </c>
      <c r="C60" s="682"/>
      <c r="D60" s="682"/>
      <c r="E60" s="682" t="s">
        <v>66</v>
      </c>
      <c r="F60" s="682"/>
      <c r="G60" s="682"/>
      <c r="H60" s="682"/>
      <c r="I60" s="682"/>
      <c r="J60" s="682"/>
      <c r="K60" s="682"/>
      <c r="L60" s="682"/>
      <c r="M60" s="682"/>
      <c r="N60" s="682"/>
      <c r="O60" s="682"/>
      <c r="P60" s="682"/>
      <c r="Q60" s="682"/>
      <c r="R60" s="682"/>
      <c r="S60" s="682"/>
      <c r="T60" s="682"/>
      <c r="U60" s="682"/>
      <c r="V60" s="682"/>
      <c r="W60" s="683"/>
      <c r="X60" s="37"/>
    </row>
    <row r="61" spans="1:24" ht="13.5" customHeight="1" thickBot="1">
      <c r="A61" s="667"/>
      <c r="B61" s="677" t="s">
        <v>65</v>
      </c>
      <c r="C61" s="678"/>
      <c r="D61" s="65"/>
      <c r="E61" s="64"/>
      <c r="F61" s="64"/>
      <c r="G61" s="64"/>
      <c r="H61" s="64"/>
      <c r="I61" s="64"/>
      <c r="J61" s="64"/>
      <c r="K61" s="62"/>
      <c r="L61" s="62"/>
      <c r="M61" s="62"/>
      <c r="N61" s="62"/>
      <c r="O61" s="62"/>
      <c r="P61" s="62"/>
      <c r="Q61" s="62"/>
      <c r="R61" s="62"/>
      <c r="S61" s="62"/>
      <c r="T61" s="63"/>
      <c r="U61" s="62"/>
      <c r="V61" s="62"/>
      <c r="W61" s="61"/>
      <c r="X61" s="37"/>
    </row>
  </sheetData>
  <sheetProtection/>
  <mergeCells count="112">
    <mergeCell ref="B4:C6"/>
    <mergeCell ref="I4:W4"/>
    <mergeCell ref="D5:E5"/>
    <mergeCell ref="G5:H5"/>
    <mergeCell ref="I44:W44"/>
    <mergeCell ref="D47:F47"/>
    <mergeCell ref="G47:M47"/>
    <mergeCell ref="N47:P47"/>
    <mergeCell ref="Q47:W47"/>
    <mergeCell ref="I5:J5"/>
    <mergeCell ref="K5:W5"/>
    <mergeCell ref="D6:W6"/>
    <mergeCell ref="B7:C7"/>
    <mergeCell ref="A1:W1"/>
    <mergeCell ref="A2:A21"/>
    <mergeCell ref="B2:C2"/>
    <mergeCell ref="D2:W2"/>
    <mergeCell ref="B3:C3"/>
    <mergeCell ref="D3:W3"/>
    <mergeCell ref="B8:W8"/>
    <mergeCell ref="B9:W9"/>
    <mergeCell ref="B10:W10"/>
    <mergeCell ref="F11:W11"/>
    <mergeCell ref="B12:E12"/>
    <mergeCell ref="F12:W12"/>
    <mergeCell ref="B20:D20"/>
    <mergeCell ref="E20:W20"/>
    <mergeCell ref="F13:W13"/>
    <mergeCell ref="D15:F15"/>
    <mergeCell ref="G15:W15"/>
    <mergeCell ref="B16:J16"/>
    <mergeCell ref="B17:W17"/>
    <mergeCell ref="B18:W18"/>
    <mergeCell ref="I25:J25"/>
    <mergeCell ref="K25:W25"/>
    <mergeCell ref="D26:W26"/>
    <mergeCell ref="S19:W19"/>
    <mergeCell ref="B27:C27"/>
    <mergeCell ref="B21:C21"/>
    <mergeCell ref="E19:G19"/>
    <mergeCell ref="H19:J19"/>
    <mergeCell ref="K19:M19"/>
    <mergeCell ref="N19:P19"/>
    <mergeCell ref="I24:W24"/>
    <mergeCell ref="D25:E25"/>
    <mergeCell ref="G25:H25"/>
    <mergeCell ref="D27:F27"/>
    <mergeCell ref="B28:W28"/>
    <mergeCell ref="B29:W29"/>
    <mergeCell ref="B30:W30"/>
    <mergeCell ref="F31:W31"/>
    <mergeCell ref="B32:E32"/>
    <mergeCell ref="F32:W32"/>
    <mergeCell ref="F33:W33"/>
    <mergeCell ref="D35:F35"/>
    <mergeCell ref="G35:W35"/>
    <mergeCell ref="B36:J36"/>
    <mergeCell ref="B37:W37"/>
    <mergeCell ref="B38:W38"/>
    <mergeCell ref="B41:C41"/>
    <mergeCell ref="E39:G39"/>
    <mergeCell ref="H39:J39"/>
    <mergeCell ref="K39:M39"/>
    <mergeCell ref="N39:P39"/>
    <mergeCell ref="S39:W39"/>
    <mergeCell ref="B40:D40"/>
    <mergeCell ref="E40:W40"/>
    <mergeCell ref="I45:J45"/>
    <mergeCell ref="K45:W45"/>
    <mergeCell ref="D46:W46"/>
    <mergeCell ref="B47:C47"/>
    <mergeCell ref="D45:E45"/>
    <mergeCell ref="G45:H45"/>
    <mergeCell ref="B56:J56"/>
    <mergeCell ref="B57:W57"/>
    <mergeCell ref="B58:W58"/>
    <mergeCell ref="B48:W48"/>
    <mergeCell ref="B49:W49"/>
    <mergeCell ref="B50:W50"/>
    <mergeCell ref="F51:W51"/>
    <mergeCell ref="B52:E52"/>
    <mergeCell ref="F52:W52"/>
    <mergeCell ref="A42:A61"/>
    <mergeCell ref="B42:C42"/>
    <mergeCell ref="D42:W42"/>
    <mergeCell ref="B43:C43"/>
    <mergeCell ref="D43:W43"/>
    <mergeCell ref="B44:C46"/>
    <mergeCell ref="E59:G59"/>
    <mergeCell ref="H59:J59"/>
    <mergeCell ref="K59:M59"/>
    <mergeCell ref="N59:P59"/>
    <mergeCell ref="B61:C61"/>
    <mergeCell ref="G27:M27"/>
    <mergeCell ref="N27:P27"/>
    <mergeCell ref="Q27:W27"/>
    <mergeCell ref="S59:W59"/>
    <mergeCell ref="B60:D60"/>
    <mergeCell ref="E60:W60"/>
    <mergeCell ref="F53:W53"/>
    <mergeCell ref="D55:F55"/>
    <mergeCell ref="G55:W55"/>
    <mergeCell ref="Q7:W7"/>
    <mergeCell ref="D7:F7"/>
    <mergeCell ref="N7:P7"/>
    <mergeCell ref="G7:M7"/>
    <mergeCell ref="A22:A41"/>
    <mergeCell ref="B22:C22"/>
    <mergeCell ref="D22:W22"/>
    <mergeCell ref="B23:C23"/>
    <mergeCell ref="D23:W23"/>
    <mergeCell ref="B24:C26"/>
  </mergeCells>
  <printOptions/>
  <pageMargins left="0.7480314960629921" right="0.7480314960629921" top="0.3937007874015748" bottom="0.3937007874015748" header="0.5118110236220472" footer="0.5118110236220472"/>
  <pageSetup cellComments="asDisplayed"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X64"/>
  <sheetViews>
    <sheetView view="pageBreakPreview" zoomScaleSheetLayoutView="100" zoomScalePageLayoutView="0" workbookViewId="0" topLeftCell="A16">
      <selection activeCell="AC60" sqref="AC60"/>
    </sheetView>
  </sheetViews>
  <sheetFormatPr defaultColWidth="4.625" defaultRowHeight="13.5"/>
  <cols>
    <col min="1" max="1" width="3.875" style="7" customWidth="1"/>
    <col min="2" max="5" width="4.625" style="7" customWidth="1"/>
    <col min="6" max="17" width="3.50390625" style="7" customWidth="1"/>
    <col min="18" max="23" width="3.625" style="7" customWidth="1"/>
    <col min="24" max="16384" width="4.625" style="7" customWidth="1"/>
  </cols>
  <sheetData>
    <row r="1" spans="1:23" ht="20.25" customHeight="1" thickBot="1">
      <c r="A1" s="722" t="s">
        <v>105</v>
      </c>
      <c r="B1" s="723"/>
      <c r="C1" s="723"/>
      <c r="D1" s="723"/>
      <c r="E1" s="723"/>
      <c r="F1" s="723"/>
      <c r="G1" s="723"/>
      <c r="H1" s="723"/>
      <c r="I1" s="723"/>
      <c r="J1" s="723"/>
      <c r="K1" s="723"/>
      <c r="L1" s="723"/>
      <c r="M1" s="723"/>
      <c r="N1" s="723"/>
      <c r="O1" s="723"/>
      <c r="P1" s="723"/>
      <c r="Q1" s="723"/>
      <c r="R1" s="723"/>
      <c r="S1" s="723"/>
      <c r="T1" s="723"/>
      <c r="U1" s="723"/>
      <c r="V1" s="723"/>
      <c r="W1" s="723"/>
    </row>
    <row r="2" spans="1:23" ht="13.5" customHeight="1">
      <c r="A2" s="665" t="s">
        <v>104</v>
      </c>
      <c r="B2" s="668" t="s">
        <v>88</v>
      </c>
      <c r="C2" s="669"/>
      <c r="D2" s="724"/>
      <c r="E2" s="724"/>
      <c r="F2" s="724"/>
      <c r="G2" s="724"/>
      <c r="H2" s="724"/>
      <c r="I2" s="724"/>
      <c r="J2" s="724"/>
      <c r="K2" s="724"/>
      <c r="L2" s="724"/>
      <c r="M2" s="724"/>
      <c r="N2" s="724"/>
      <c r="O2" s="724"/>
      <c r="P2" s="724"/>
      <c r="Q2" s="724"/>
      <c r="R2" s="724"/>
      <c r="S2" s="724"/>
      <c r="T2" s="724"/>
      <c r="U2" s="724"/>
      <c r="V2" s="724"/>
      <c r="W2" s="725"/>
    </row>
    <row r="3" spans="1:23" ht="13.5" customHeight="1">
      <c r="A3" s="666"/>
      <c r="B3" s="672" t="s">
        <v>1</v>
      </c>
      <c r="C3" s="549"/>
      <c r="D3" s="707"/>
      <c r="E3" s="708"/>
      <c r="F3" s="708"/>
      <c r="G3" s="708"/>
      <c r="H3" s="708"/>
      <c r="I3" s="708"/>
      <c r="J3" s="708"/>
      <c r="K3" s="708"/>
      <c r="L3" s="708"/>
      <c r="M3" s="708"/>
      <c r="N3" s="708"/>
      <c r="O3" s="708"/>
      <c r="P3" s="708"/>
      <c r="Q3" s="708"/>
      <c r="R3" s="708"/>
      <c r="S3" s="708"/>
      <c r="T3" s="708"/>
      <c r="U3" s="708"/>
      <c r="V3" s="708"/>
      <c r="W3" s="709"/>
    </row>
    <row r="4" spans="1:23" ht="13.5" customHeight="1">
      <c r="A4" s="666"/>
      <c r="B4" s="633" t="s">
        <v>2</v>
      </c>
      <c r="C4" s="540"/>
      <c r="D4" s="74" t="s">
        <v>3</v>
      </c>
      <c r="E4" s="79"/>
      <c r="F4" s="79"/>
      <c r="G4" s="79"/>
      <c r="H4" s="79"/>
      <c r="I4" s="710"/>
      <c r="J4" s="710"/>
      <c r="K4" s="710"/>
      <c r="L4" s="710"/>
      <c r="M4" s="710"/>
      <c r="N4" s="710"/>
      <c r="O4" s="710"/>
      <c r="P4" s="710"/>
      <c r="Q4" s="710"/>
      <c r="R4" s="710"/>
      <c r="S4" s="710"/>
      <c r="T4" s="710"/>
      <c r="U4" s="710"/>
      <c r="V4" s="710"/>
      <c r="W4" s="711"/>
    </row>
    <row r="5" spans="1:23" ht="13.5" customHeight="1">
      <c r="A5" s="666"/>
      <c r="B5" s="634"/>
      <c r="C5" s="561"/>
      <c r="D5" s="714"/>
      <c r="E5" s="715"/>
      <c r="F5" s="72" t="s">
        <v>4</v>
      </c>
      <c r="G5" s="702"/>
      <c r="H5" s="702"/>
      <c r="I5" s="693" t="s">
        <v>5</v>
      </c>
      <c r="J5" s="693"/>
      <c r="K5" s="715"/>
      <c r="L5" s="715"/>
      <c r="M5" s="715"/>
      <c r="N5" s="715"/>
      <c r="O5" s="715"/>
      <c r="P5" s="715"/>
      <c r="Q5" s="715"/>
      <c r="R5" s="715"/>
      <c r="S5" s="715"/>
      <c r="T5" s="715"/>
      <c r="U5" s="715"/>
      <c r="V5" s="715"/>
      <c r="W5" s="716"/>
    </row>
    <row r="6" spans="1:23" ht="13.5" customHeight="1">
      <c r="A6" s="666"/>
      <c r="B6" s="676"/>
      <c r="C6" s="563"/>
      <c r="D6" s="717"/>
      <c r="E6" s="718"/>
      <c r="F6" s="718"/>
      <c r="G6" s="718"/>
      <c r="H6" s="718"/>
      <c r="I6" s="718"/>
      <c r="J6" s="718"/>
      <c r="K6" s="718"/>
      <c r="L6" s="718"/>
      <c r="M6" s="718"/>
      <c r="N6" s="718"/>
      <c r="O6" s="718"/>
      <c r="P6" s="718"/>
      <c r="Q6" s="718"/>
      <c r="R6" s="718"/>
      <c r="S6" s="718"/>
      <c r="T6" s="718"/>
      <c r="U6" s="718"/>
      <c r="V6" s="718"/>
      <c r="W6" s="719"/>
    </row>
    <row r="7" spans="1:24" ht="13.5" customHeight="1">
      <c r="A7" s="666"/>
      <c r="B7" s="699" t="s">
        <v>6</v>
      </c>
      <c r="C7" s="700"/>
      <c r="D7" s="700" t="s">
        <v>7</v>
      </c>
      <c r="E7" s="700"/>
      <c r="F7" s="712"/>
      <c r="G7" s="679"/>
      <c r="H7" s="679"/>
      <c r="I7" s="679"/>
      <c r="J7" s="679"/>
      <c r="K7" s="679"/>
      <c r="L7" s="679"/>
      <c r="M7" s="713"/>
      <c r="N7" s="541" t="s">
        <v>8</v>
      </c>
      <c r="O7" s="542"/>
      <c r="P7" s="544"/>
      <c r="Q7" s="541"/>
      <c r="R7" s="542"/>
      <c r="S7" s="542"/>
      <c r="T7" s="542"/>
      <c r="U7" s="542"/>
      <c r="V7" s="542"/>
      <c r="W7" s="550"/>
      <c r="X7" s="27"/>
    </row>
    <row r="8" spans="1:24" ht="13.5" customHeight="1">
      <c r="A8" s="666"/>
      <c r="B8" s="686" t="s">
        <v>101</v>
      </c>
      <c r="C8" s="611"/>
      <c r="D8" s="611"/>
      <c r="E8" s="611"/>
      <c r="F8" s="611"/>
      <c r="G8" s="611"/>
      <c r="H8" s="611"/>
      <c r="I8" s="611"/>
      <c r="J8" s="611"/>
      <c r="K8" s="611"/>
      <c r="L8" s="611"/>
      <c r="M8" s="611"/>
      <c r="N8" s="611"/>
      <c r="O8" s="611"/>
      <c r="P8" s="611"/>
      <c r="Q8" s="611"/>
      <c r="R8" s="611"/>
      <c r="S8" s="611"/>
      <c r="T8" s="611"/>
      <c r="U8" s="611"/>
      <c r="V8" s="611"/>
      <c r="W8" s="612"/>
      <c r="X8" s="27"/>
    </row>
    <row r="9" spans="1:24" ht="13.5" customHeight="1">
      <c r="A9" s="666"/>
      <c r="B9" s="686" t="s">
        <v>85</v>
      </c>
      <c r="C9" s="611"/>
      <c r="D9" s="611"/>
      <c r="E9" s="611"/>
      <c r="F9" s="611"/>
      <c r="G9" s="611"/>
      <c r="H9" s="611"/>
      <c r="I9" s="611"/>
      <c r="J9" s="611"/>
      <c r="K9" s="611"/>
      <c r="L9" s="611"/>
      <c r="M9" s="611"/>
      <c r="N9" s="611"/>
      <c r="O9" s="611"/>
      <c r="P9" s="611"/>
      <c r="Q9" s="611"/>
      <c r="R9" s="611"/>
      <c r="S9" s="611"/>
      <c r="T9" s="611"/>
      <c r="U9" s="611"/>
      <c r="V9" s="611"/>
      <c r="W9" s="612"/>
      <c r="X9" s="27"/>
    </row>
    <row r="10" spans="1:24" ht="13.5" customHeight="1">
      <c r="A10" s="666"/>
      <c r="B10" s="686" t="s">
        <v>84</v>
      </c>
      <c r="C10" s="611"/>
      <c r="D10" s="611"/>
      <c r="E10" s="611"/>
      <c r="F10" s="611"/>
      <c r="G10" s="611"/>
      <c r="H10" s="611"/>
      <c r="I10" s="611"/>
      <c r="J10" s="611"/>
      <c r="K10" s="611"/>
      <c r="L10" s="611"/>
      <c r="M10" s="611"/>
      <c r="N10" s="611"/>
      <c r="O10" s="611"/>
      <c r="P10" s="611"/>
      <c r="Q10" s="611"/>
      <c r="R10" s="611"/>
      <c r="S10" s="611"/>
      <c r="T10" s="611"/>
      <c r="U10" s="611"/>
      <c r="V10" s="611"/>
      <c r="W10" s="612"/>
      <c r="X10" s="58"/>
    </row>
    <row r="11" spans="1:24" ht="13.5" customHeight="1">
      <c r="A11" s="666"/>
      <c r="B11" s="71" t="s">
        <v>83</v>
      </c>
      <c r="C11" s="70"/>
      <c r="D11" s="70"/>
      <c r="E11" s="70"/>
      <c r="F11" s="649" t="s">
        <v>82</v>
      </c>
      <c r="G11" s="649"/>
      <c r="H11" s="649"/>
      <c r="I11" s="649"/>
      <c r="J11" s="649"/>
      <c r="K11" s="649"/>
      <c r="L11" s="649"/>
      <c r="M11" s="649"/>
      <c r="N11" s="649"/>
      <c r="O11" s="649"/>
      <c r="P11" s="649"/>
      <c r="Q11" s="649"/>
      <c r="R11" s="649"/>
      <c r="S11" s="649"/>
      <c r="T11" s="649"/>
      <c r="U11" s="649"/>
      <c r="V11" s="649"/>
      <c r="W11" s="690"/>
      <c r="X11" s="58"/>
    </row>
    <row r="12" spans="1:24" ht="13.5" customHeight="1">
      <c r="A12" s="666"/>
      <c r="B12" s="634"/>
      <c r="C12" s="691"/>
      <c r="D12" s="691"/>
      <c r="E12" s="691"/>
      <c r="F12" s="652" t="s">
        <v>81</v>
      </c>
      <c r="G12" s="652"/>
      <c r="H12" s="652"/>
      <c r="I12" s="652"/>
      <c r="J12" s="652"/>
      <c r="K12" s="652"/>
      <c r="L12" s="652"/>
      <c r="M12" s="652"/>
      <c r="N12" s="652"/>
      <c r="O12" s="652"/>
      <c r="P12" s="652"/>
      <c r="Q12" s="652"/>
      <c r="R12" s="652"/>
      <c r="S12" s="652"/>
      <c r="T12" s="652"/>
      <c r="U12" s="652"/>
      <c r="V12" s="652"/>
      <c r="W12" s="692"/>
      <c r="X12" s="58"/>
    </row>
    <row r="13" spans="1:24" ht="13.5" customHeight="1">
      <c r="A13" s="666"/>
      <c r="B13" s="69"/>
      <c r="C13" s="68"/>
      <c r="D13" s="68"/>
      <c r="E13" s="68"/>
      <c r="F13" s="684" t="s">
        <v>100</v>
      </c>
      <c r="G13" s="684"/>
      <c r="H13" s="684"/>
      <c r="I13" s="684"/>
      <c r="J13" s="684"/>
      <c r="K13" s="684"/>
      <c r="L13" s="684"/>
      <c r="M13" s="684"/>
      <c r="N13" s="684"/>
      <c r="O13" s="684"/>
      <c r="P13" s="684"/>
      <c r="Q13" s="684"/>
      <c r="R13" s="684"/>
      <c r="S13" s="684"/>
      <c r="T13" s="684"/>
      <c r="U13" s="684"/>
      <c r="V13" s="684"/>
      <c r="W13" s="685"/>
      <c r="X13" s="58"/>
    </row>
    <row r="14" spans="1:24" ht="13.5" customHeight="1">
      <c r="A14" s="666"/>
      <c r="B14" s="67" t="s">
        <v>79</v>
      </c>
      <c r="C14" s="59"/>
      <c r="D14" s="59"/>
      <c r="E14" s="59"/>
      <c r="F14" s="59"/>
      <c r="G14" s="59"/>
      <c r="H14" s="59"/>
      <c r="I14" s="59"/>
      <c r="J14" s="59"/>
      <c r="K14" s="59"/>
      <c r="L14" s="59"/>
      <c r="M14" s="59"/>
      <c r="N14" s="59"/>
      <c r="O14" s="59"/>
      <c r="P14" s="59"/>
      <c r="Q14" s="59"/>
      <c r="R14" s="59"/>
      <c r="S14" s="59"/>
      <c r="T14" s="59"/>
      <c r="U14" s="59"/>
      <c r="V14" s="59"/>
      <c r="W14" s="60"/>
      <c r="X14" s="58"/>
    </row>
    <row r="15" spans="1:24" ht="13.5" customHeight="1">
      <c r="A15" s="666"/>
      <c r="B15" s="67" t="s">
        <v>78</v>
      </c>
      <c r="C15" s="59"/>
      <c r="D15" s="542"/>
      <c r="E15" s="542"/>
      <c r="F15" s="542"/>
      <c r="G15" s="611" t="s">
        <v>99</v>
      </c>
      <c r="H15" s="611"/>
      <c r="I15" s="611"/>
      <c r="J15" s="611"/>
      <c r="K15" s="611"/>
      <c r="L15" s="611"/>
      <c r="M15" s="611"/>
      <c r="N15" s="611"/>
      <c r="O15" s="611"/>
      <c r="P15" s="611"/>
      <c r="Q15" s="611"/>
      <c r="R15" s="611"/>
      <c r="S15" s="611"/>
      <c r="T15" s="611"/>
      <c r="U15" s="611"/>
      <c r="V15" s="611"/>
      <c r="W15" s="612"/>
      <c r="X15" s="58"/>
    </row>
    <row r="16" spans="1:24" ht="13.5" customHeight="1">
      <c r="A16" s="666"/>
      <c r="B16" s="686" t="s">
        <v>98</v>
      </c>
      <c r="C16" s="611"/>
      <c r="D16" s="611"/>
      <c r="E16" s="611"/>
      <c r="F16" s="611"/>
      <c r="G16" s="611"/>
      <c r="H16" s="611"/>
      <c r="I16" s="611"/>
      <c r="J16" s="611"/>
      <c r="K16" s="59"/>
      <c r="L16" s="59"/>
      <c r="M16" s="59" t="s">
        <v>90</v>
      </c>
      <c r="N16" s="59"/>
      <c r="O16" s="59"/>
      <c r="P16" s="59"/>
      <c r="Q16" s="59"/>
      <c r="R16" s="59"/>
      <c r="S16" s="59"/>
      <c r="T16" s="59"/>
      <c r="U16" s="59"/>
      <c r="V16" s="59"/>
      <c r="W16" s="60"/>
      <c r="X16" s="58"/>
    </row>
    <row r="17" spans="1:24" ht="13.5" customHeight="1">
      <c r="A17" s="666"/>
      <c r="B17" s="686" t="s">
        <v>96</v>
      </c>
      <c r="C17" s="611"/>
      <c r="D17" s="611"/>
      <c r="E17" s="611"/>
      <c r="F17" s="611"/>
      <c r="G17" s="611"/>
      <c r="H17" s="611"/>
      <c r="I17" s="611"/>
      <c r="J17" s="611"/>
      <c r="K17" s="611"/>
      <c r="L17" s="611"/>
      <c r="M17" s="611"/>
      <c r="N17" s="611"/>
      <c r="O17" s="611"/>
      <c r="P17" s="611"/>
      <c r="Q17" s="611"/>
      <c r="R17" s="611"/>
      <c r="S17" s="611"/>
      <c r="T17" s="611"/>
      <c r="U17" s="611"/>
      <c r="V17" s="611"/>
      <c r="W17" s="612"/>
      <c r="X17" s="58"/>
    </row>
    <row r="18" spans="1:23" s="78" customFormat="1" ht="13.5" customHeight="1">
      <c r="A18" s="666"/>
      <c r="B18" s="686" t="s">
        <v>95</v>
      </c>
      <c r="C18" s="611"/>
      <c r="D18" s="611"/>
      <c r="E18" s="611"/>
      <c r="F18" s="611"/>
      <c r="G18" s="611"/>
      <c r="H18" s="611"/>
      <c r="I18" s="611"/>
      <c r="J18" s="611"/>
      <c r="K18" s="611"/>
      <c r="L18" s="611"/>
      <c r="M18" s="611"/>
      <c r="N18" s="611"/>
      <c r="O18" s="611"/>
      <c r="P18" s="611"/>
      <c r="Q18" s="611"/>
      <c r="R18" s="611"/>
      <c r="S18" s="611"/>
      <c r="T18" s="611"/>
      <c r="U18" s="611"/>
      <c r="V18" s="611"/>
      <c r="W18" s="612"/>
    </row>
    <row r="19" spans="1:24" ht="13.5" customHeight="1">
      <c r="A19" s="666"/>
      <c r="B19" s="686" t="s">
        <v>94</v>
      </c>
      <c r="C19" s="611"/>
      <c r="D19" s="611"/>
      <c r="E19" s="611"/>
      <c r="F19" s="611"/>
      <c r="G19" s="611"/>
      <c r="H19" s="611"/>
      <c r="I19" s="611"/>
      <c r="J19" s="611"/>
      <c r="K19" s="611"/>
      <c r="L19" s="611"/>
      <c r="M19" s="611"/>
      <c r="N19" s="611"/>
      <c r="O19" s="611"/>
      <c r="P19" s="611"/>
      <c r="Q19" s="611"/>
      <c r="R19" s="611"/>
      <c r="S19" s="611"/>
      <c r="T19" s="611"/>
      <c r="U19" s="611"/>
      <c r="V19" s="611"/>
      <c r="W19" s="612"/>
      <c r="X19" s="37"/>
    </row>
    <row r="20" spans="1:24" ht="13.5" customHeight="1">
      <c r="A20" s="666"/>
      <c r="B20" s="67" t="s">
        <v>72</v>
      </c>
      <c r="C20" s="77"/>
      <c r="D20" s="77"/>
      <c r="E20" s="542" t="s">
        <v>71</v>
      </c>
      <c r="F20" s="542"/>
      <c r="G20" s="542"/>
      <c r="H20" s="542" t="s">
        <v>70</v>
      </c>
      <c r="I20" s="542"/>
      <c r="J20" s="542"/>
      <c r="K20" s="542" t="s">
        <v>69</v>
      </c>
      <c r="L20" s="542"/>
      <c r="M20" s="542"/>
      <c r="N20" s="542" t="s">
        <v>68</v>
      </c>
      <c r="O20" s="542"/>
      <c r="P20" s="542"/>
      <c r="Q20" s="77"/>
      <c r="R20" s="77"/>
      <c r="S20" s="720"/>
      <c r="T20" s="720"/>
      <c r="U20" s="720"/>
      <c r="V20" s="720"/>
      <c r="W20" s="721"/>
      <c r="X20" s="37"/>
    </row>
    <row r="21" spans="1:23" ht="13.5" customHeight="1">
      <c r="A21" s="666"/>
      <c r="B21" s="681" t="s">
        <v>67</v>
      </c>
      <c r="C21" s="682"/>
      <c r="D21" s="682"/>
      <c r="E21" s="682" t="s">
        <v>66</v>
      </c>
      <c r="F21" s="682"/>
      <c r="G21" s="682"/>
      <c r="H21" s="682"/>
      <c r="I21" s="682"/>
      <c r="J21" s="682"/>
      <c r="K21" s="682"/>
      <c r="L21" s="682"/>
      <c r="M21" s="682"/>
      <c r="N21" s="682"/>
      <c r="O21" s="682"/>
      <c r="P21" s="682"/>
      <c r="Q21" s="682"/>
      <c r="R21" s="682"/>
      <c r="S21" s="682"/>
      <c r="T21" s="682"/>
      <c r="U21" s="682"/>
      <c r="V21" s="682"/>
      <c r="W21" s="683"/>
    </row>
    <row r="22" spans="1:23" ht="13.5" customHeight="1" thickBot="1">
      <c r="A22" s="667"/>
      <c r="B22" s="677" t="s">
        <v>65</v>
      </c>
      <c r="C22" s="678"/>
      <c r="D22" s="65"/>
      <c r="E22" s="64"/>
      <c r="F22" s="64"/>
      <c r="G22" s="64"/>
      <c r="H22" s="64"/>
      <c r="I22" s="64"/>
      <c r="J22" s="64"/>
      <c r="K22" s="76"/>
      <c r="L22" s="76"/>
      <c r="M22" s="76"/>
      <c r="N22" s="76"/>
      <c r="O22" s="76"/>
      <c r="P22" s="76"/>
      <c r="Q22" s="76"/>
      <c r="R22" s="76"/>
      <c r="S22" s="76"/>
      <c r="T22" s="63"/>
      <c r="U22" s="76"/>
      <c r="V22" s="76"/>
      <c r="W22" s="75"/>
    </row>
    <row r="23" spans="1:23" ht="13.5" customHeight="1">
      <c r="A23" s="665" t="s">
        <v>103</v>
      </c>
      <c r="B23" s="668" t="s">
        <v>88</v>
      </c>
      <c r="C23" s="669"/>
      <c r="D23" s="724"/>
      <c r="E23" s="724"/>
      <c r="F23" s="724"/>
      <c r="G23" s="724"/>
      <c r="H23" s="724"/>
      <c r="I23" s="724"/>
      <c r="J23" s="724"/>
      <c r="K23" s="724"/>
      <c r="L23" s="724"/>
      <c r="M23" s="724"/>
      <c r="N23" s="724"/>
      <c r="O23" s="724"/>
      <c r="P23" s="724"/>
      <c r="Q23" s="724"/>
      <c r="R23" s="724"/>
      <c r="S23" s="724"/>
      <c r="T23" s="724"/>
      <c r="U23" s="724"/>
      <c r="V23" s="724"/>
      <c r="W23" s="725"/>
    </row>
    <row r="24" spans="1:23" ht="13.5" customHeight="1">
      <c r="A24" s="666"/>
      <c r="B24" s="672" t="s">
        <v>1</v>
      </c>
      <c r="C24" s="549"/>
      <c r="D24" s="707"/>
      <c r="E24" s="708"/>
      <c r="F24" s="708"/>
      <c r="G24" s="708"/>
      <c r="H24" s="708"/>
      <c r="I24" s="708"/>
      <c r="J24" s="708"/>
      <c r="K24" s="708"/>
      <c r="L24" s="708"/>
      <c r="M24" s="708"/>
      <c r="N24" s="708"/>
      <c r="O24" s="708"/>
      <c r="P24" s="708"/>
      <c r="Q24" s="708"/>
      <c r="R24" s="708"/>
      <c r="S24" s="708"/>
      <c r="T24" s="708"/>
      <c r="U24" s="708"/>
      <c r="V24" s="708"/>
      <c r="W24" s="709"/>
    </row>
    <row r="25" spans="1:23" ht="13.5" customHeight="1">
      <c r="A25" s="666"/>
      <c r="B25" s="633" t="s">
        <v>2</v>
      </c>
      <c r="C25" s="540"/>
      <c r="D25" s="74" t="s">
        <v>3</v>
      </c>
      <c r="E25" s="79"/>
      <c r="F25" s="79"/>
      <c r="G25" s="79"/>
      <c r="H25" s="79"/>
      <c r="I25" s="710"/>
      <c r="J25" s="710"/>
      <c r="K25" s="710"/>
      <c r="L25" s="710"/>
      <c r="M25" s="710"/>
      <c r="N25" s="710"/>
      <c r="O25" s="710"/>
      <c r="P25" s="710"/>
      <c r="Q25" s="710"/>
      <c r="R25" s="710"/>
      <c r="S25" s="710"/>
      <c r="T25" s="710"/>
      <c r="U25" s="710"/>
      <c r="V25" s="710"/>
      <c r="W25" s="711"/>
    </row>
    <row r="26" spans="1:23" ht="13.5" customHeight="1">
      <c r="A26" s="666"/>
      <c r="B26" s="634"/>
      <c r="C26" s="561"/>
      <c r="D26" s="714"/>
      <c r="E26" s="715"/>
      <c r="F26" s="72" t="s">
        <v>4</v>
      </c>
      <c r="G26" s="702"/>
      <c r="H26" s="702"/>
      <c r="I26" s="693" t="s">
        <v>5</v>
      </c>
      <c r="J26" s="693"/>
      <c r="K26" s="715"/>
      <c r="L26" s="715"/>
      <c r="M26" s="715"/>
      <c r="N26" s="715"/>
      <c r="O26" s="715"/>
      <c r="P26" s="715"/>
      <c r="Q26" s="715"/>
      <c r="R26" s="715"/>
      <c r="S26" s="715"/>
      <c r="T26" s="715"/>
      <c r="U26" s="715"/>
      <c r="V26" s="715"/>
      <c r="W26" s="716"/>
    </row>
    <row r="27" spans="1:23" ht="13.5" customHeight="1">
      <c r="A27" s="666"/>
      <c r="B27" s="676"/>
      <c r="C27" s="563"/>
      <c r="D27" s="717"/>
      <c r="E27" s="718"/>
      <c r="F27" s="718"/>
      <c r="G27" s="718"/>
      <c r="H27" s="718"/>
      <c r="I27" s="718"/>
      <c r="J27" s="718"/>
      <c r="K27" s="718"/>
      <c r="L27" s="718"/>
      <c r="M27" s="718"/>
      <c r="N27" s="718"/>
      <c r="O27" s="718"/>
      <c r="P27" s="718"/>
      <c r="Q27" s="718"/>
      <c r="R27" s="718"/>
      <c r="S27" s="718"/>
      <c r="T27" s="718"/>
      <c r="U27" s="718"/>
      <c r="V27" s="718"/>
      <c r="W27" s="719"/>
    </row>
    <row r="28" spans="1:24" ht="13.5" customHeight="1">
      <c r="A28" s="666"/>
      <c r="B28" s="699" t="s">
        <v>6</v>
      </c>
      <c r="C28" s="700"/>
      <c r="D28" s="700" t="s">
        <v>7</v>
      </c>
      <c r="E28" s="700"/>
      <c r="F28" s="712"/>
      <c r="G28" s="679"/>
      <c r="H28" s="679"/>
      <c r="I28" s="679"/>
      <c r="J28" s="679"/>
      <c r="K28" s="679"/>
      <c r="L28" s="679"/>
      <c r="M28" s="713"/>
      <c r="N28" s="541" t="s">
        <v>8</v>
      </c>
      <c r="O28" s="542"/>
      <c r="P28" s="544"/>
      <c r="Q28" s="541"/>
      <c r="R28" s="542"/>
      <c r="S28" s="542"/>
      <c r="T28" s="542"/>
      <c r="U28" s="542"/>
      <c r="V28" s="542"/>
      <c r="W28" s="550"/>
      <c r="X28" s="27"/>
    </row>
    <row r="29" spans="1:24" ht="13.5" customHeight="1">
      <c r="A29" s="666"/>
      <c r="B29" s="686" t="s">
        <v>101</v>
      </c>
      <c r="C29" s="611"/>
      <c r="D29" s="611"/>
      <c r="E29" s="611"/>
      <c r="F29" s="611"/>
      <c r="G29" s="611"/>
      <c r="H29" s="611"/>
      <c r="I29" s="611"/>
      <c r="J29" s="611"/>
      <c r="K29" s="611"/>
      <c r="L29" s="611"/>
      <c r="M29" s="611"/>
      <c r="N29" s="611"/>
      <c r="O29" s="611"/>
      <c r="P29" s="611"/>
      <c r="Q29" s="611"/>
      <c r="R29" s="611"/>
      <c r="S29" s="611"/>
      <c r="T29" s="611"/>
      <c r="U29" s="611"/>
      <c r="V29" s="611"/>
      <c r="W29" s="612"/>
      <c r="X29" s="27"/>
    </row>
    <row r="30" spans="1:24" ht="13.5" customHeight="1">
      <c r="A30" s="666"/>
      <c r="B30" s="686" t="s">
        <v>85</v>
      </c>
      <c r="C30" s="611"/>
      <c r="D30" s="611"/>
      <c r="E30" s="611"/>
      <c r="F30" s="611"/>
      <c r="G30" s="611"/>
      <c r="H30" s="611"/>
      <c r="I30" s="611"/>
      <c r="J30" s="611"/>
      <c r="K30" s="611"/>
      <c r="L30" s="611"/>
      <c r="M30" s="611"/>
      <c r="N30" s="611"/>
      <c r="O30" s="611"/>
      <c r="P30" s="611"/>
      <c r="Q30" s="611"/>
      <c r="R30" s="611"/>
      <c r="S30" s="611"/>
      <c r="T30" s="611"/>
      <c r="U30" s="611"/>
      <c r="V30" s="611"/>
      <c r="W30" s="612"/>
      <c r="X30" s="27"/>
    </row>
    <row r="31" spans="1:24" ht="13.5" customHeight="1">
      <c r="A31" s="666"/>
      <c r="B31" s="686" t="s">
        <v>84</v>
      </c>
      <c r="C31" s="611"/>
      <c r="D31" s="611"/>
      <c r="E31" s="611"/>
      <c r="F31" s="611"/>
      <c r="G31" s="611"/>
      <c r="H31" s="611"/>
      <c r="I31" s="611"/>
      <c r="J31" s="611"/>
      <c r="K31" s="611"/>
      <c r="L31" s="611"/>
      <c r="M31" s="611"/>
      <c r="N31" s="611"/>
      <c r="O31" s="611"/>
      <c r="P31" s="611"/>
      <c r="Q31" s="611"/>
      <c r="R31" s="611"/>
      <c r="S31" s="611"/>
      <c r="T31" s="611"/>
      <c r="U31" s="611"/>
      <c r="V31" s="611"/>
      <c r="W31" s="612"/>
      <c r="X31" s="58"/>
    </row>
    <row r="32" spans="1:24" ht="13.5" customHeight="1">
      <c r="A32" s="666"/>
      <c r="B32" s="71" t="s">
        <v>83</v>
      </c>
      <c r="C32" s="70"/>
      <c r="D32" s="70"/>
      <c r="E32" s="70"/>
      <c r="F32" s="649" t="s">
        <v>82</v>
      </c>
      <c r="G32" s="649"/>
      <c r="H32" s="649"/>
      <c r="I32" s="649"/>
      <c r="J32" s="649"/>
      <c r="K32" s="649"/>
      <c r="L32" s="649"/>
      <c r="M32" s="649"/>
      <c r="N32" s="649"/>
      <c r="O32" s="649"/>
      <c r="P32" s="649"/>
      <c r="Q32" s="649"/>
      <c r="R32" s="649"/>
      <c r="S32" s="649"/>
      <c r="T32" s="649"/>
      <c r="U32" s="649"/>
      <c r="V32" s="649"/>
      <c r="W32" s="690"/>
      <c r="X32" s="58"/>
    </row>
    <row r="33" spans="1:24" ht="13.5" customHeight="1">
      <c r="A33" s="666"/>
      <c r="B33" s="634"/>
      <c r="C33" s="691"/>
      <c r="D33" s="691"/>
      <c r="E33" s="691"/>
      <c r="F33" s="652" t="s">
        <v>81</v>
      </c>
      <c r="G33" s="652"/>
      <c r="H33" s="652"/>
      <c r="I33" s="652"/>
      <c r="J33" s="652"/>
      <c r="K33" s="652"/>
      <c r="L33" s="652"/>
      <c r="M33" s="652"/>
      <c r="N33" s="652"/>
      <c r="O33" s="652"/>
      <c r="P33" s="652"/>
      <c r="Q33" s="652"/>
      <c r="R33" s="652"/>
      <c r="S33" s="652"/>
      <c r="T33" s="652"/>
      <c r="U33" s="652"/>
      <c r="V33" s="652"/>
      <c r="W33" s="692"/>
      <c r="X33" s="58"/>
    </row>
    <row r="34" spans="1:24" ht="13.5" customHeight="1">
      <c r="A34" s="666"/>
      <c r="B34" s="69"/>
      <c r="C34" s="68"/>
      <c r="D34" s="68"/>
      <c r="E34" s="68"/>
      <c r="F34" s="684" t="s">
        <v>100</v>
      </c>
      <c r="G34" s="684"/>
      <c r="H34" s="684"/>
      <c r="I34" s="684"/>
      <c r="J34" s="684"/>
      <c r="K34" s="684"/>
      <c r="L34" s="684"/>
      <c r="M34" s="684"/>
      <c r="N34" s="684"/>
      <c r="O34" s="684"/>
      <c r="P34" s="684"/>
      <c r="Q34" s="684"/>
      <c r="R34" s="684"/>
      <c r="S34" s="684"/>
      <c r="T34" s="684"/>
      <c r="U34" s="684"/>
      <c r="V34" s="684"/>
      <c r="W34" s="685"/>
      <c r="X34" s="58"/>
    </row>
    <row r="35" spans="1:24" ht="13.5" customHeight="1">
      <c r="A35" s="666"/>
      <c r="B35" s="67" t="s">
        <v>79</v>
      </c>
      <c r="C35" s="59"/>
      <c r="D35" s="59"/>
      <c r="E35" s="59"/>
      <c r="F35" s="59"/>
      <c r="G35" s="59"/>
      <c r="H35" s="59"/>
      <c r="I35" s="59"/>
      <c r="J35" s="59"/>
      <c r="K35" s="59"/>
      <c r="L35" s="59"/>
      <c r="M35" s="59"/>
      <c r="N35" s="59"/>
      <c r="O35" s="59"/>
      <c r="P35" s="59"/>
      <c r="Q35" s="59"/>
      <c r="R35" s="59"/>
      <c r="S35" s="59"/>
      <c r="T35" s="59"/>
      <c r="U35" s="59"/>
      <c r="V35" s="59"/>
      <c r="W35" s="60"/>
      <c r="X35" s="58"/>
    </row>
    <row r="36" spans="1:24" ht="13.5" customHeight="1">
      <c r="A36" s="666"/>
      <c r="B36" s="67" t="s">
        <v>78</v>
      </c>
      <c r="C36" s="59"/>
      <c r="D36" s="542"/>
      <c r="E36" s="542"/>
      <c r="F36" s="542"/>
      <c r="G36" s="611" t="s">
        <v>99</v>
      </c>
      <c r="H36" s="611"/>
      <c r="I36" s="611"/>
      <c r="J36" s="611"/>
      <c r="K36" s="611"/>
      <c r="L36" s="611"/>
      <c r="M36" s="611"/>
      <c r="N36" s="611"/>
      <c r="O36" s="611"/>
      <c r="P36" s="611"/>
      <c r="Q36" s="611"/>
      <c r="R36" s="611"/>
      <c r="S36" s="611"/>
      <c r="T36" s="611"/>
      <c r="U36" s="611"/>
      <c r="V36" s="611"/>
      <c r="W36" s="612"/>
      <c r="X36" s="58"/>
    </row>
    <row r="37" spans="1:24" ht="13.5" customHeight="1">
      <c r="A37" s="666"/>
      <c r="B37" s="686" t="s">
        <v>98</v>
      </c>
      <c r="C37" s="611"/>
      <c r="D37" s="611"/>
      <c r="E37" s="611"/>
      <c r="F37" s="611"/>
      <c r="G37" s="611"/>
      <c r="H37" s="611"/>
      <c r="I37" s="611"/>
      <c r="J37" s="611"/>
      <c r="K37" s="59"/>
      <c r="L37" s="59"/>
      <c r="M37" s="59" t="s">
        <v>90</v>
      </c>
      <c r="N37" s="59"/>
      <c r="O37" s="59"/>
      <c r="P37" s="59"/>
      <c r="Q37" s="59"/>
      <c r="R37" s="59"/>
      <c r="S37" s="59"/>
      <c r="T37" s="59"/>
      <c r="U37" s="59"/>
      <c r="V37" s="59"/>
      <c r="W37" s="60"/>
      <c r="X37" s="58"/>
    </row>
    <row r="38" spans="1:24" ht="13.5" customHeight="1">
      <c r="A38" s="666"/>
      <c r="B38" s="686" t="s">
        <v>96</v>
      </c>
      <c r="C38" s="611"/>
      <c r="D38" s="611"/>
      <c r="E38" s="611"/>
      <c r="F38" s="611"/>
      <c r="G38" s="611"/>
      <c r="H38" s="611"/>
      <c r="I38" s="611"/>
      <c r="J38" s="611"/>
      <c r="K38" s="611"/>
      <c r="L38" s="611"/>
      <c r="M38" s="611"/>
      <c r="N38" s="611"/>
      <c r="O38" s="611"/>
      <c r="P38" s="611"/>
      <c r="Q38" s="611"/>
      <c r="R38" s="611"/>
      <c r="S38" s="611"/>
      <c r="T38" s="611"/>
      <c r="U38" s="611"/>
      <c r="V38" s="611"/>
      <c r="W38" s="612"/>
      <c r="X38" s="58"/>
    </row>
    <row r="39" spans="1:23" s="78" customFormat="1" ht="13.5" customHeight="1">
      <c r="A39" s="666"/>
      <c r="B39" s="686" t="s">
        <v>95</v>
      </c>
      <c r="C39" s="611"/>
      <c r="D39" s="611"/>
      <c r="E39" s="611"/>
      <c r="F39" s="611"/>
      <c r="G39" s="611"/>
      <c r="H39" s="611"/>
      <c r="I39" s="611"/>
      <c r="J39" s="611"/>
      <c r="K39" s="611"/>
      <c r="L39" s="611"/>
      <c r="M39" s="611"/>
      <c r="N39" s="611"/>
      <c r="O39" s="611"/>
      <c r="P39" s="611"/>
      <c r="Q39" s="611"/>
      <c r="R39" s="611"/>
      <c r="S39" s="611"/>
      <c r="T39" s="611"/>
      <c r="U39" s="611"/>
      <c r="V39" s="611"/>
      <c r="W39" s="612"/>
    </row>
    <row r="40" spans="1:24" ht="13.5" customHeight="1">
      <c r="A40" s="666"/>
      <c r="B40" s="686" t="s">
        <v>94</v>
      </c>
      <c r="C40" s="611"/>
      <c r="D40" s="611"/>
      <c r="E40" s="611"/>
      <c r="F40" s="611"/>
      <c r="G40" s="611"/>
      <c r="H40" s="611"/>
      <c r="I40" s="611"/>
      <c r="J40" s="611"/>
      <c r="K40" s="611"/>
      <c r="L40" s="611"/>
      <c r="M40" s="611"/>
      <c r="N40" s="611"/>
      <c r="O40" s="611"/>
      <c r="P40" s="611"/>
      <c r="Q40" s="611"/>
      <c r="R40" s="611"/>
      <c r="S40" s="611"/>
      <c r="T40" s="611"/>
      <c r="U40" s="611"/>
      <c r="V40" s="611"/>
      <c r="W40" s="612"/>
      <c r="X40" s="37"/>
    </row>
    <row r="41" spans="1:24" ht="13.5" customHeight="1">
      <c r="A41" s="666"/>
      <c r="B41" s="67" t="s">
        <v>72</v>
      </c>
      <c r="C41" s="77"/>
      <c r="D41" s="77"/>
      <c r="E41" s="542" t="s">
        <v>71</v>
      </c>
      <c r="F41" s="542"/>
      <c r="G41" s="542"/>
      <c r="H41" s="542" t="s">
        <v>70</v>
      </c>
      <c r="I41" s="542"/>
      <c r="J41" s="542"/>
      <c r="K41" s="542" t="s">
        <v>69</v>
      </c>
      <c r="L41" s="542"/>
      <c r="M41" s="542"/>
      <c r="N41" s="542" t="s">
        <v>68</v>
      </c>
      <c r="O41" s="542"/>
      <c r="P41" s="542"/>
      <c r="Q41" s="77"/>
      <c r="R41" s="77"/>
      <c r="S41" s="720"/>
      <c r="T41" s="720"/>
      <c r="U41" s="720"/>
      <c r="V41" s="720"/>
      <c r="W41" s="721"/>
      <c r="X41" s="37"/>
    </row>
    <row r="42" spans="1:23" ht="13.5" customHeight="1">
      <c r="A42" s="666"/>
      <c r="B42" s="681" t="s">
        <v>67</v>
      </c>
      <c r="C42" s="682"/>
      <c r="D42" s="682"/>
      <c r="E42" s="682" t="s">
        <v>66</v>
      </c>
      <c r="F42" s="682"/>
      <c r="G42" s="682"/>
      <c r="H42" s="682"/>
      <c r="I42" s="682"/>
      <c r="J42" s="682"/>
      <c r="K42" s="682"/>
      <c r="L42" s="682"/>
      <c r="M42" s="682"/>
      <c r="N42" s="682"/>
      <c r="O42" s="682"/>
      <c r="P42" s="682"/>
      <c r="Q42" s="682"/>
      <c r="R42" s="682"/>
      <c r="S42" s="682"/>
      <c r="T42" s="682"/>
      <c r="U42" s="682"/>
      <c r="V42" s="682"/>
      <c r="W42" s="683"/>
    </row>
    <row r="43" spans="1:23" ht="13.5" customHeight="1" thickBot="1">
      <c r="A43" s="667"/>
      <c r="B43" s="677" t="s">
        <v>65</v>
      </c>
      <c r="C43" s="678"/>
      <c r="D43" s="65"/>
      <c r="E43" s="64"/>
      <c r="F43" s="64"/>
      <c r="G43" s="64"/>
      <c r="H43" s="64"/>
      <c r="I43" s="64"/>
      <c r="J43" s="64"/>
      <c r="K43" s="76"/>
      <c r="L43" s="76"/>
      <c r="M43" s="76"/>
      <c r="N43" s="76"/>
      <c r="O43" s="76"/>
      <c r="P43" s="76"/>
      <c r="Q43" s="76"/>
      <c r="R43" s="76"/>
      <c r="S43" s="76"/>
      <c r="T43" s="63"/>
      <c r="U43" s="76"/>
      <c r="V43" s="76"/>
      <c r="W43" s="75"/>
    </row>
    <row r="44" spans="1:23" ht="13.5" customHeight="1">
      <c r="A44" s="665" t="s">
        <v>102</v>
      </c>
      <c r="B44" s="668" t="s">
        <v>88</v>
      </c>
      <c r="C44" s="669"/>
      <c r="D44" s="724"/>
      <c r="E44" s="724"/>
      <c r="F44" s="724"/>
      <c r="G44" s="724"/>
      <c r="H44" s="724"/>
      <c r="I44" s="724"/>
      <c r="J44" s="724"/>
      <c r="K44" s="724"/>
      <c r="L44" s="724"/>
      <c r="M44" s="724"/>
      <c r="N44" s="724"/>
      <c r="O44" s="724"/>
      <c r="P44" s="724"/>
      <c r="Q44" s="724"/>
      <c r="R44" s="724"/>
      <c r="S44" s="724"/>
      <c r="T44" s="724"/>
      <c r="U44" s="724"/>
      <c r="V44" s="724"/>
      <c r="W44" s="725"/>
    </row>
    <row r="45" spans="1:23" ht="13.5" customHeight="1">
      <c r="A45" s="666"/>
      <c r="B45" s="672" t="s">
        <v>1</v>
      </c>
      <c r="C45" s="549"/>
      <c r="D45" s="707"/>
      <c r="E45" s="708"/>
      <c r="F45" s="708"/>
      <c r="G45" s="708"/>
      <c r="H45" s="708"/>
      <c r="I45" s="708"/>
      <c r="J45" s="708"/>
      <c r="K45" s="708"/>
      <c r="L45" s="708"/>
      <c r="M45" s="708"/>
      <c r="N45" s="708"/>
      <c r="O45" s="708"/>
      <c r="P45" s="708"/>
      <c r="Q45" s="708"/>
      <c r="R45" s="708"/>
      <c r="S45" s="708"/>
      <c r="T45" s="708"/>
      <c r="U45" s="708"/>
      <c r="V45" s="708"/>
      <c r="W45" s="709"/>
    </row>
    <row r="46" spans="1:23" ht="13.5" customHeight="1">
      <c r="A46" s="666"/>
      <c r="B46" s="633" t="s">
        <v>2</v>
      </c>
      <c r="C46" s="540"/>
      <c r="D46" s="74" t="s">
        <v>3</v>
      </c>
      <c r="E46" s="79"/>
      <c r="F46" s="79"/>
      <c r="G46" s="79"/>
      <c r="H46" s="79"/>
      <c r="I46" s="710"/>
      <c r="J46" s="710"/>
      <c r="K46" s="710"/>
      <c r="L46" s="710"/>
      <c r="M46" s="710"/>
      <c r="N46" s="710"/>
      <c r="O46" s="710"/>
      <c r="P46" s="710"/>
      <c r="Q46" s="710"/>
      <c r="R46" s="710"/>
      <c r="S46" s="710"/>
      <c r="T46" s="710"/>
      <c r="U46" s="710"/>
      <c r="V46" s="710"/>
      <c r="W46" s="711"/>
    </row>
    <row r="47" spans="1:23" ht="13.5" customHeight="1">
      <c r="A47" s="666"/>
      <c r="B47" s="634"/>
      <c r="C47" s="561"/>
      <c r="D47" s="714"/>
      <c r="E47" s="715"/>
      <c r="F47" s="72" t="s">
        <v>4</v>
      </c>
      <c r="G47" s="702"/>
      <c r="H47" s="702"/>
      <c r="I47" s="693" t="s">
        <v>5</v>
      </c>
      <c r="J47" s="693"/>
      <c r="K47" s="715"/>
      <c r="L47" s="715"/>
      <c r="M47" s="715"/>
      <c r="N47" s="715"/>
      <c r="O47" s="715"/>
      <c r="P47" s="715"/>
      <c r="Q47" s="715"/>
      <c r="R47" s="715"/>
      <c r="S47" s="715"/>
      <c r="T47" s="715"/>
      <c r="U47" s="715"/>
      <c r="V47" s="715"/>
      <c r="W47" s="716"/>
    </row>
    <row r="48" spans="1:23" ht="13.5" customHeight="1">
      <c r="A48" s="666"/>
      <c r="B48" s="676"/>
      <c r="C48" s="563"/>
      <c r="D48" s="717"/>
      <c r="E48" s="718"/>
      <c r="F48" s="718"/>
      <c r="G48" s="718"/>
      <c r="H48" s="718"/>
      <c r="I48" s="718"/>
      <c r="J48" s="718"/>
      <c r="K48" s="718"/>
      <c r="L48" s="718"/>
      <c r="M48" s="718"/>
      <c r="N48" s="718"/>
      <c r="O48" s="718"/>
      <c r="P48" s="718"/>
      <c r="Q48" s="718"/>
      <c r="R48" s="718"/>
      <c r="S48" s="718"/>
      <c r="T48" s="718"/>
      <c r="U48" s="718"/>
      <c r="V48" s="718"/>
      <c r="W48" s="719"/>
    </row>
    <row r="49" spans="1:24" ht="13.5" customHeight="1">
      <c r="A49" s="666"/>
      <c r="B49" s="699" t="s">
        <v>6</v>
      </c>
      <c r="C49" s="700"/>
      <c r="D49" s="700" t="s">
        <v>7</v>
      </c>
      <c r="E49" s="700"/>
      <c r="F49" s="712"/>
      <c r="G49" s="679"/>
      <c r="H49" s="679"/>
      <c r="I49" s="679"/>
      <c r="J49" s="679"/>
      <c r="K49" s="679"/>
      <c r="L49" s="679"/>
      <c r="M49" s="713"/>
      <c r="N49" s="541" t="s">
        <v>8</v>
      </c>
      <c r="O49" s="542"/>
      <c r="P49" s="544"/>
      <c r="Q49" s="541"/>
      <c r="R49" s="542"/>
      <c r="S49" s="542"/>
      <c r="T49" s="542"/>
      <c r="U49" s="542"/>
      <c r="V49" s="542"/>
      <c r="W49" s="550"/>
      <c r="X49" s="27"/>
    </row>
    <row r="50" spans="1:24" ht="13.5" customHeight="1">
      <c r="A50" s="666"/>
      <c r="B50" s="686" t="s">
        <v>101</v>
      </c>
      <c r="C50" s="611"/>
      <c r="D50" s="611"/>
      <c r="E50" s="611"/>
      <c r="F50" s="611"/>
      <c r="G50" s="611"/>
      <c r="H50" s="611"/>
      <c r="I50" s="611"/>
      <c r="J50" s="611"/>
      <c r="K50" s="611"/>
      <c r="L50" s="611"/>
      <c r="M50" s="611"/>
      <c r="N50" s="611"/>
      <c r="O50" s="611"/>
      <c r="P50" s="611"/>
      <c r="Q50" s="611"/>
      <c r="R50" s="611"/>
      <c r="S50" s="611"/>
      <c r="T50" s="611"/>
      <c r="U50" s="611"/>
      <c r="V50" s="611"/>
      <c r="W50" s="612"/>
      <c r="X50" s="27"/>
    </row>
    <row r="51" spans="1:24" ht="13.5" customHeight="1">
      <c r="A51" s="666"/>
      <c r="B51" s="686" t="s">
        <v>85</v>
      </c>
      <c r="C51" s="611"/>
      <c r="D51" s="611"/>
      <c r="E51" s="611"/>
      <c r="F51" s="611"/>
      <c r="G51" s="611"/>
      <c r="H51" s="611"/>
      <c r="I51" s="611"/>
      <c r="J51" s="611"/>
      <c r="K51" s="611"/>
      <c r="L51" s="611"/>
      <c r="M51" s="611"/>
      <c r="N51" s="611"/>
      <c r="O51" s="611"/>
      <c r="P51" s="611"/>
      <c r="Q51" s="611"/>
      <c r="R51" s="611"/>
      <c r="S51" s="611"/>
      <c r="T51" s="611"/>
      <c r="U51" s="611"/>
      <c r="V51" s="611"/>
      <c r="W51" s="612"/>
      <c r="X51" s="27"/>
    </row>
    <row r="52" spans="1:24" ht="13.5" customHeight="1">
      <c r="A52" s="666"/>
      <c r="B52" s="686" t="s">
        <v>84</v>
      </c>
      <c r="C52" s="611"/>
      <c r="D52" s="611"/>
      <c r="E52" s="611"/>
      <c r="F52" s="611"/>
      <c r="G52" s="611"/>
      <c r="H52" s="611"/>
      <c r="I52" s="611"/>
      <c r="J52" s="611"/>
      <c r="K52" s="611"/>
      <c r="L52" s="611"/>
      <c r="M52" s="611"/>
      <c r="N52" s="611"/>
      <c r="O52" s="611"/>
      <c r="P52" s="611"/>
      <c r="Q52" s="611"/>
      <c r="R52" s="611"/>
      <c r="S52" s="611"/>
      <c r="T52" s="611"/>
      <c r="U52" s="611"/>
      <c r="V52" s="611"/>
      <c r="W52" s="612"/>
      <c r="X52" s="58"/>
    </row>
    <row r="53" spans="1:24" ht="13.5" customHeight="1">
      <c r="A53" s="666"/>
      <c r="B53" s="71" t="s">
        <v>83</v>
      </c>
      <c r="C53" s="70"/>
      <c r="D53" s="70"/>
      <c r="E53" s="70"/>
      <c r="F53" s="649" t="s">
        <v>82</v>
      </c>
      <c r="G53" s="649"/>
      <c r="H53" s="649"/>
      <c r="I53" s="649"/>
      <c r="J53" s="649"/>
      <c r="K53" s="649"/>
      <c r="L53" s="649"/>
      <c r="M53" s="649"/>
      <c r="N53" s="649"/>
      <c r="O53" s="649"/>
      <c r="P53" s="649"/>
      <c r="Q53" s="649"/>
      <c r="R53" s="649"/>
      <c r="S53" s="649"/>
      <c r="T53" s="649"/>
      <c r="U53" s="649"/>
      <c r="V53" s="649"/>
      <c r="W53" s="690"/>
      <c r="X53" s="58"/>
    </row>
    <row r="54" spans="1:24" ht="13.5" customHeight="1">
      <c r="A54" s="666"/>
      <c r="B54" s="634"/>
      <c r="C54" s="691"/>
      <c r="D54" s="691"/>
      <c r="E54" s="691"/>
      <c r="F54" s="652" t="s">
        <v>81</v>
      </c>
      <c r="G54" s="652"/>
      <c r="H54" s="652"/>
      <c r="I54" s="652"/>
      <c r="J54" s="652"/>
      <c r="K54" s="652"/>
      <c r="L54" s="652"/>
      <c r="M54" s="652"/>
      <c r="N54" s="652"/>
      <c r="O54" s="652"/>
      <c r="P54" s="652"/>
      <c r="Q54" s="652"/>
      <c r="R54" s="652"/>
      <c r="S54" s="652"/>
      <c r="T54" s="652"/>
      <c r="U54" s="652"/>
      <c r="V54" s="652"/>
      <c r="W54" s="692"/>
      <c r="X54" s="58"/>
    </row>
    <row r="55" spans="1:24" ht="13.5" customHeight="1">
      <c r="A55" s="666"/>
      <c r="B55" s="69"/>
      <c r="C55" s="68"/>
      <c r="D55" s="68"/>
      <c r="E55" s="68"/>
      <c r="F55" s="684" t="s">
        <v>100</v>
      </c>
      <c r="G55" s="684"/>
      <c r="H55" s="684"/>
      <c r="I55" s="684"/>
      <c r="J55" s="684"/>
      <c r="K55" s="684"/>
      <c r="L55" s="684"/>
      <c r="M55" s="684"/>
      <c r="N55" s="684"/>
      <c r="O55" s="684"/>
      <c r="P55" s="684"/>
      <c r="Q55" s="684"/>
      <c r="R55" s="684"/>
      <c r="S55" s="684"/>
      <c r="T55" s="684"/>
      <c r="U55" s="684"/>
      <c r="V55" s="684"/>
      <c r="W55" s="685"/>
      <c r="X55" s="58"/>
    </row>
    <row r="56" spans="1:24" ht="13.5" customHeight="1">
      <c r="A56" s="666"/>
      <c r="B56" s="67" t="s">
        <v>79</v>
      </c>
      <c r="C56" s="59"/>
      <c r="D56" s="59"/>
      <c r="E56" s="59"/>
      <c r="F56" s="59"/>
      <c r="G56" s="59"/>
      <c r="H56" s="59"/>
      <c r="I56" s="59"/>
      <c r="J56" s="59"/>
      <c r="K56" s="59"/>
      <c r="L56" s="59"/>
      <c r="M56" s="59"/>
      <c r="N56" s="59"/>
      <c r="O56" s="59"/>
      <c r="P56" s="59"/>
      <c r="Q56" s="59"/>
      <c r="R56" s="59"/>
      <c r="S56" s="59"/>
      <c r="T56" s="59"/>
      <c r="U56" s="59"/>
      <c r="V56" s="59"/>
      <c r="W56" s="60"/>
      <c r="X56" s="58"/>
    </row>
    <row r="57" spans="1:24" ht="13.5" customHeight="1">
      <c r="A57" s="666"/>
      <c r="B57" s="67" t="s">
        <v>78</v>
      </c>
      <c r="C57" s="59"/>
      <c r="D57" s="542"/>
      <c r="E57" s="542"/>
      <c r="F57" s="542"/>
      <c r="G57" s="611" t="s">
        <v>99</v>
      </c>
      <c r="H57" s="611"/>
      <c r="I57" s="611"/>
      <c r="J57" s="611"/>
      <c r="K57" s="611"/>
      <c r="L57" s="611"/>
      <c r="M57" s="611"/>
      <c r="N57" s="611"/>
      <c r="O57" s="611"/>
      <c r="P57" s="611"/>
      <c r="Q57" s="611"/>
      <c r="R57" s="611"/>
      <c r="S57" s="611"/>
      <c r="T57" s="611"/>
      <c r="U57" s="611"/>
      <c r="V57" s="611"/>
      <c r="W57" s="612"/>
      <c r="X57" s="58"/>
    </row>
    <row r="58" spans="1:24" ht="13.5" customHeight="1">
      <c r="A58" s="666"/>
      <c r="B58" s="686" t="s">
        <v>98</v>
      </c>
      <c r="C58" s="611"/>
      <c r="D58" s="611"/>
      <c r="E58" s="611"/>
      <c r="F58" s="611"/>
      <c r="G58" s="611"/>
      <c r="H58" s="611"/>
      <c r="I58" s="611"/>
      <c r="J58" s="611"/>
      <c r="K58" s="59"/>
      <c r="L58" s="59"/>
      <c r="M58" s="59" t="s">
        <v>97</v>
      </c>
      <c r="N58" s="59"/>
      <c r="O58" s="59"/>
      <c r="P58" s="59"/>
      <c r="Q58" s="59"/>
      <c r="R58" s="59"/>
      <c r="S58" s="59"/>
      <c r="T58" s="59"/>
      <c r="U58" s="59"/>
      <c r="V58" s="59"/>
      <c r="W58" s="60"/>
      <c r="X58" s="58"/>
    </row>
    <row r="59" spans="1:24" ht="13.5" customHeight="1">
      <c r="A59" s="666"/>
      <c r="B59" s="686" t="s">
        <v>96</v>
      </c>
      <c r="C59" s="611"/>
      <c r="D59" s="611"/>
      <c r="E59" s="611"/>
      <c r="F59" s="611"/>
      <c r="G59" s="611"/>
      <c r="H59" s="611"/>
      <c r="I59" s="611"/>
      <c r="J59" s="611"/>
      <c r="K59" s="611"/>
      <c r="L59" s="611"/>
      <c r="M59" s="611"/>
      <c r="N59" s="611"/>
      <c r="O59" s="611"/>
      <c r="P59" s="611"/>
      <c r="Q59" s="611"/>
      <c r="R59" s="611"/>
      <c r="S59" s="611"/>
      <c r="T59" s="611"/>
      <c r="U59" s="611"/>
      <c r="V59" s="611"/>
      <c r="W59" s="612"/>
      <c r="X59" s="58"/>
    </row>
    <row r="60" spans="1:23" s="78" customFormat="1" ht="13.5" customHeight="1">
      <c r="A60" s="666"/>
      <c r="B60" s="686" t="s">
        <v>95</v>
      </c>
      <c r="C60" s="611"/>
      <c r="D60" s="611"/>
      <c r="E60" s="611"/>
      <c r="F60" s="611"/>
      <c r="G60" s="611"/>
      <c r="H60" s="611"/>
      <c r="I60" s="611"/>
      <c r="J60" s="611"/>
      <c r="K60" s="611"/>
      <c r="L60" s="611"/>
      <c r="M60" s="611"/>
      <c r="N60" s="611"/>
      <c r="O60" s="611"/>
      <c r="P60" s="611"/>
      <c r="Q60" s="611"/>
      <c r="R60" s="611"/>
      <c r="S60" s="611"/>
      <c r="T60" s="611"/>
      <c r="U60" s="611"/>
      <c r="V60" s="611"/>
      <c r="W60" s="612"/>
    </row>
    <row r="61" spans="1:24" ht="13.5" customHeight="1">
      <c r="A61" s="666"/>
      <c r="B61" s="686" t="s">
        <v>94</v>
      </c>
      <c r="C61" s="611"/>
      <c r="D61" s="611"/>
      <c r="E61" s="611"/>
      <c r="F61" s="611"/>
      <c r="G61" s="611"/>
      <c r="H61" s="611"/>
      <c r="I61" s="611"/>
      <c r="J61" s="611"/>
      <c r="K61" s="611"/>
      <c r="L61" s="611"/>
      <c r="M61" s="611"/>
      <c r="N61" s="611"/>
      <c r="O61" s="611"/>
      <c r="P61" s="611"/>
      <c r="Q61" s="611"/>
      <c r="R61" s="611"/>
      <c r="S61" s="611"/>
      <c r="T61" s="611"/>
      <c r="U61" s="611"/>
      <c r="V61" s="611"/>
      <c r="W61" s="612"/>
      <c r="X61" s="37"/>
    </row>
    <row r="62" spans="1:24" ht="13.5" customHeight="1">
      <c r="A62" s="666"/>
      <c r="B62" s="67" t="s">
        <v>72</v>
      </c>
      <c r="C62" s="77"/>
      <c r="D62" s="77"/>
      <c r="E62" s="542" t="s">
        <v>71</v>
      </c>
      <c r="F62" s="542"/>
      <c r="G62" s="542"/>
      <c r="H62" s="542" t="s">
        <v>70</v>
      </c>
      <c r="I62" s="542"/>
      <c r="J62" s="542"/>
      <c r="K62" s="542" t="s">
        <v>69</v>
      </c>
      <c r="L62" s="542"/>
      <c r="M62" s="542"/>
      <c r="N62" s="542" t="s">
        <v>68</v>
      </c>
      <c r="O62" s="542"/>
      <c r="P62" s="542"/>
      <c r="Q62" s="77"/>
      <c r="R62" s="77"/>
      <c r="S62" s="720"/>
      <c r="T62" s="720"/>
      <c r="U62" s="720"/>
      <c r="V62" s="720"/>
      <c r="W62" s="721"/>
      <c r="X62" s="37"/>
    </row>
    <row r="63" spans="1:23" ht="13.5" customHeight="1">
      <c r="A63" s="666"/>
      <c r="B63" s="681" t="s">
        <v>67</v>
      </c>
      <c r="C63" s="682"/>
      <c r="D63" s="682"/>
      <c r="E63" s="682" t="s">
        <v>66</v>
      </c>
      <c r="F63" s="682"/>
      <c r="G63" s="682"/>
      <c r="H63" s="682"/>
      <c r="I63" s="682"/>
      <c r="J63" s="682"/>
      <c r="K63" s="682"/>
      <c r="L63" s="682"/>
      <c r="M63" s="682"/>
      <c r="N63" s="682"/>
      <c r="O63" s="682"/>
      <c r="P63" s="682"/>
      <c r="Q63" s="682"/>
      <c r="R63" s="682"/>
      <c r="S63" s="682"/>
      <c r="T63" s="682"/>
      <c r="U63" s="682"/>
      <c r="V63" s="682"/>
      <c r="W63" s="683"/>
    </row>
    <row r="64" spans="1:23" ht="13.5" customHeight="1" thickBot="1">
      <c r="A64" s="667"/>
      <c r="B64" s="677" t="s">
        <v>65</v>
      </c>
      <c r="C64" s="678"/>
      <c r="D64" s="65"/>
      <c r="E64" s="64"/>
      <c r="F64" s="64"/>
      <c r="G64" s="64"/>
      <c r="H64" s="64"/>
      <c r="I64" s="64"/>
      <c r="J64" s="64"/>
      <c r="K64" s="76"/>
      <c r="L64" s="76"/>
      <c r="M64" s="76"/>
      <c r="N64" s="76"/>
      <c r="O64" s="76"/>
      <c r="P64" s="76"/>
      <c r="Q64" s="76"/>
      <c r="R64" s="76"/>
      <c r="S64" s="76"/>
      <c r="T64" s="63"/>
      <c r="U64" s="76"/>
      <c r="V64" s="76"/>
      <c r="W64" s="75"/>
    </row>
  </sheetData>
  <sheetProtection/>
  <mergeCells count="115">
    <mergeCell ref="B64:C64"/>
    <mergeCell ref="F32:W32"/>
    <mergeCell ref="B29:W29"/>
    <mergeCell ref="B30:W30"/>
    <mergeCell ref="E62:G62"/>
    <mergeCell ref="H62:J62"/>
    <mergeCell ref="K62:M62"/>
    <mergeCell ref="N62:P62"/>
    <mergeCell ref="B60:W60"/>
    <mergeCell ref="B61:W61"/>
    <mergeCell ref="B63:D63"/>
    <mergeCell ref="E63:W63"/>
    <mergeCell ref="B52:W52"/>
    <mergeCell ref="F53:W53"/>
    <mergeCell ref="B50:W50"/>
    <mergeCell ref="B51:W51"/>
    <mergeCell ref="B42:D42"/>
    <mergeCell ref="E42:W42"/>
    <mergeCell ref="S62:W62"/>
    <mergeCell ref="B43:C43"/>
    <mergeCell ref="B54:E54"/>
    <mergeCell ref="F54:W54"/>
    <mergeCell ref="F55:W55"/>
    <mergeCell ref="B59:W59"/>
    <mergeCell ref="B58:J58"/>
    <mergeCell ref="B45:C45"/>
    <mergeCell ref="A44:A64"/>
    <mergeCell ref="B44:C44"/>
    <mergeCell ref="D44:W44"/>
    <mergeCell ref="D47:E47"/>
    <mergeCell ref="G47:H47"/>
    <mergeCell ref="I47:J47"/>
    <mergeCell ref="K47:W47"/>
    <mergeCell ref="D48:W48"/>
    <mergeCell ref="D57:F57"/>
    <mergeCell ref="G57:W57"/>
    <mergeCell ref="Q28:W28"/>
    <mergeCell ref="B31:W31"/>
    <mergeCell ref="B37:J37"/>
    <mergeCell ref="B39:W39"/>
    <mergeCell ref="B40:W40"/>
    <mergeCell ref="E41:G41"/>
    <mergeCell ref="H41:J41"/>
    <mergeCell ref="K41:M41"/>
    <mergeCell ref="N41:P41"/>
    <mergeCell ref="S41:W41"/>
    <mergeCell ref="N7:P7"/>
    <mergeCell ref="F7:M7"/>
    <mergeCell ref="A2:A22"/>
    <mergeCell ref="A23:A43"/>
    <mergeCell ref="B23:C23"/>
    <mergeCell ref="D23:W23"/>
    <mergeCell ref="B24:C24"/>
    <mergeCell ref="D24:W24"/>
    <mergeCell ref="F28:M28"/>
    <mergeCell ref="N28:P28"/>
    <mergeCell ref="A1:W1"/>
    <mergeCell ref="B2:C2"/>
    <mergeCell ref="D2:W2"/>
    <mergeCell ref="B3:C3"/>
    <mergeCell ref="D3:W3"/>
    <mergeCell ref="B4:C6"/>
    <mergeCell ref="I4:W4"/>
    <mergeCell ref="D5:E5"/>
    <mergeCell ref="G15:W15"/>
    <mergeCell ref="G5:H5"/>
    <mergeCell ref="I5:J5"/>
    <mergeCell ref="K5:W5"/>
    <mergeCell ref="D6:W6"/>
    <mergeCell ref="B8:W8"/>
    <mergeCell ref="B9:W9"/>
    <mergeCell ref="B7:C7"/>
    <mergeCell ref="D7:E7"/>
    <mergeCell ref="Q7:W7"/>
    <mergeCell ref="K20:M20"/>
    <mergeCell ref="N20:P20"/>
    <mergeCell ref="S20:W20"/>
    <mergeCell ref="B18:W18"/>
    <mergeCell ref="B10:W10"/>
    <mergeCell ref="F11:W11"/>
    <mergeCell ref="B12:E12"/>
    <mergeCell ref="F12:W12"/>
    <mergeCell ref="F13:W13"/>
    <mergeCell ref="D15:F15"/>
    <mergeCell ref="B28:C28"/>
    <mergeCell ref="D28:E28"/>
    <mergeCell ref="B21:D21"/>
    <mergeCell ref="E21:W21"/>
    <mergeCell ref="B22:C22"/>
    <mergeCell ref="B16:J16"/>
    <mergeCell ref="B17:W17"/>
    <mergeCell ref="B19:W19"/>
    <mergeCell ref="E20:G20"/>
    <mergeCell ref="H20:J20"/>
    <mergeCell ref="D26:E26"/>
    <mergeCell ref="G26:H26"/>
    <mergeCell ref="I26:J26"/>
    <mergeCell ref="K26:W26"/>
    <mergeCell ref="D27:W27"/>
    <mergeCell ref="B25:C27"/>
    <mergeCell ref="I25:W25"/>
    <mergeCell ref="F33:W33"/>
    <mergeCell ref="B38:W38"/>
    <mergeCell ref="B33:E33"/>
    <mergeCell ref="F34:W34"/>
    <mergeCell ref="D36:F36"/>
    <mergeCell ref="G36:W36"/>
    <mergeCell ref="D45:W45"/>
    <mergeCell ref="B46:C48"/>
    <mergeCell ref="I46:W46"/>
    <mergeCell ref="B49:C49"/>
    <mergeCell ref="D49:E49"/>
    <mergeCell ref="F49:M49"/>
    <mergeCell ref="N49:P49"/>
    <mergeCell ref="Q49:W49"/>
  </mergeCells>
  <printOptions/>
  <pageMargins left="0.7480314960629921" right="0.7480314960629921" top="0.3937007874015748" bottom="0.3937007874015748" header="0.5118110236220472" footer="0.5118110236220472"/>
  <pageSetup cellComments="asDisplayed"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mitsudumi199808</dc:creator>
  <cp:keywords/>
  <dc:description/>
  <cp:lastModifiedBy>togo-c646</cp:lastModifiedBy>
  <cp:lastPrinted>2021-01-22T00:09:47Z</cp:lastPrinted>
  <dcterms:created xsi:type="dcterms:W3CDTF">2006-03-23T08:32:51Z</dcterms:created>
  <dcterms:modified xsi:type="dcterms:W3CDTF">2021-11-25T07:28:43Z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