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7　松本地域振興局\202029 松本市\"/>
    </mc:Choice>
  </mc:AlternateContent>
  <workbookProtection workbookAlgorithmName="SHA-512" workbookHashValue="LRxTRj3f68OY+aGJxa2Rdu7X4tKsmXFrybxQD236g6L7yZ/aTf/C1nf7ZrVYmo3zGrryv90rQs/6q0VFyuRXaw==" workbookSaltValue="RN3YM3M1s2rfJsKxTIRsd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<sst xmlns="http://schemas.openxmlformats.org/spreadsheetml/2006/main" count="220" uniqueCount="108">
  <si>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</si>
  <si>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</si>
  <si>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</si>
  <si>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</si>
  <si>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</si>
  <si>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</si>
  <si>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</si>
  <si>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</si>
  <si>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</si>
  <si>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</si>
  <si>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</si>
  <si>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</si>
  <si>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</si>
  <si>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</si>
  <si>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</si>
  <si>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</si>
  <si>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</si>
  <si>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</si>
  <si>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</si>
  <si>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</si>
  <si>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</si>
  <si>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</si>
  <si>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</si>
  <si>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</si>
  <si>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</si>
  <si>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</si>
  <si>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</si>
  <si>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</si>
  <si>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</si>
  <si>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</si>
  <si>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</si>
  <si>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</si>
  <si>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</si>
  <si>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</si>
  <si>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</si>
  <si>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</si>
  <si>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</si>
  <si>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</si>
  <si>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</si>
  <si>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</si>
  <si>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</si>
  <si>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</si>
  <si>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</si>
  <si>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</si>
  <si>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</si>
  <si>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</si>
  <si>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</si>
  <si>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</si>
  <si>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</si>
  <si>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</si>
  <si>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</si>
  <si>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</si>
  <si>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</si>
  <si>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</si>
  <si>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</si>
  <si>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</si>
  <si>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</si>
  <si>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</si>
  <si>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</si>
  <si>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</si>
  <si>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</si>
  <si>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</si>
  <si>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</si>
  <si>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</si>
  <si>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</si>
  <si>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</si>
  <si>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</si>
  <si>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</si>
  <si>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</si>
  <si>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</si>
  <si>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</si>
  <si>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</si>
  <si>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</si>
  <si>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</si>
  <si>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</si>
  <si>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</si>
  <si>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</si>
  <si>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</si>
  <si>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</si>
  <si>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</si>
  <si>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</si>
  <si>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</si>
  <si>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</si>
  <si>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</si>
  <si>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</si>
  <si>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</si>
  <si>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</si>
  <si>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</si>
  <si>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</si>
  <si>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</si>
  <si>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</si>
  <si>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</si>
  <si>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</si>
  <si>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</si>
  <si>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</si>
  <si>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</si>
  <si>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</si>
  <si>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</si>
  <si>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</si>
  <si>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</si>
  <si>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</si>
  <si>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</si>
  <si>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</si>
  <si>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</si>
  <si>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</si>
  <si>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➄料金回収比率ともに100％を超えていますが、いずれも低下傾向にあります。これは、平成27年度の簡易水道事業統合、梓川地区水源整備、施設耐震化等の増加によって⑥給水原価が上昇したことによるもので、収益確保と費用削減に向けた一層の取組みが必要な状況となっています。
　④企業債残高対給水収益比率は、平成27年度の簡易水道事業統合の際に22億円余の債務承継し、一旦上昇したものの、一定のルールに基づき、企業債の借入れを抑制したことで、平成28年度以降は徐々に減少しています。
　⑧有収率は、低い水準にあった簡易水道事業を統合したこと、また、老朽化した配水管、給水管の漏水対策が追いつかないことなどの要因によって低下傾向にあり、抜本的な対策が必要となっています。
　なお、➆施設利用率が平成27年度以降上昇した要因は、簡易水道事業統合時の水道事業経営変更認可の際に、計画受水（取水）量を水の需要予測に基づき、変更したことによるものです。</t>
    <phoneticPr fontId="16"/>
  </si>
  <si>
    <t>　近年の節水型機器の普及、超少子高齢型人口減少社会の進展により、今後、有収水量の伸びは期待できず、給水収益は減少することが予測されます。その一方で、老朽化施設の更新や耐震化への投資、さらに統合した旧簡易水道施設に係る維持管理経費など、多額の資金需要が見込まれます。
　健全経営を持続するため、更なる経費の削減、漏水対策の強化による有収率の向上、施設の統廃合などを含めた投資の効率化、更新財源を確保するための適正な料金水準の検討など、長期展望に立った事業運営に取り組みます。</t>
    <rPh sb="1" eb="3">
      <t>キンネン</t>
    </rPh>
    <rPh sb="32" eb="34">
      <t>コンゴ</t>
    </rPh>
    <rPh sb="122" eb="124">
      <t>ジュヨウ</t>
    </rPh>
    <rPh sb="125" eb="127">
      <t>ミコ</t>
    </rPh>
    <rPh sb="181" eb="182">
      <t>フク</t>
    </rPh>
    <rPh sb="226" eb="228">
      <t>ウンエイ</t>
    </rPh>
    <phoneticPr fontId="4"/>
  </si>
  <si>
    <t>　有形固定資産減価償却率は、全国平均や類似団体平均値と比較してやや高く、54％程度となっています。また、管路経年化率は、全国平均や類似団体平均値と比べて低いこともあり、管路更新率も低く推移しています。
　今後、増大する施設の更新需要に備えるため、平成29年度に策定したアセットマネジメントや令和２年度に策定予定の水道ビジョン等に基づき、施設の老朽度や重要度などを踏まえた更新事業を実施していきます。
※ アセットマネジメント
　長期的な視点に立ち、水道施設のライフサイクル全体に渡って効率的かつ効果的に維持管理等を行う管理手法
※ 水道ビジョン
　水道事業の目指すべき方向性や実現方策を示した基本計画（計画期間１０年）</t>
    <rPh sb="39" eb="41">
      <t>テイド</t>
    </rPh>
    <rPh sb="105" eb="107">
      <t>ゾウダイ</t>
    </rPh>
    <rPh sb="109" eb="111">
      <t>シセツ</t>
    </rPh>
    <rPh sb="112" eb="114">
      <t>コウシン</t>
    </rPh>
    <rPh sb="114" eb="116">
      <t>ジュヨウ</t>
    </rPh>
    <rPh sb="117" eb="118">
      <t>ソナ</t>
    </rPh>
    <rPh sb="123" eb="125">
      <t>ヘイセイ</t>
    </rPh>
    <rPh sb="127" eb="129">
      <t>ネンド</t>
    </rPh>
    <rPh sb="130" eb="132">
      <t>サクテイ</t>
    </rPh>
    <rPh sb="145" eb="147">
      <t>レイワ</t>
    </rPh>
    <rPh sb="148" eb="150">
      <t>ネンド</t>
    </rPh>
    <rPh sb="151" eb="153">
      <t>サクテイ</t>
    </rPh>
    <rPh sb="153" eb="155">
      <t>ヨテイ</t>
    </rPh>
    <rPh sb="156" eb="158">
      <t>スイドウ</t>
    </rPh>
    <rPh sb="162" eb="163">
      <t>トウ</t>
    </rPh>
    <rPh sb="164" eb="165">
      <t>モト</t>
    </rPh>
    <rPh sb="187" eb="189">
      <t>ジギョウ</t>
    </rPh>
    <rPh sb="190" eb="192">
      <t>ジッシ</t>
    </rPh>
    <rPh sb="266" eb="268">
      <t>スイドウ</t>
    </rPh>
    <rPh sb="274" eb="276">
      <t>スイドウ</t>
    </rPh>
    <rPh sb="276" eb="278">
      <t>ジギョウ</t>
    </rPh>
    <rPh sb="279" eb="281">
      <t>メザ</t>
    </rPh>
    <rPh sb="284" eb="287">
      <t>ホウコウセイ</t>
    </rPh>
    <rPh sb="288" eb="290">
      <t>ジツゲン</t>
    </rPh>
    <rPh sb="290" eb="292">
      <t>ホウサク</t>
    </rPh>
    <rPh sb="293" eb="294">
      <t>シメ</t>
    </rPh>
    <rPh sb="296" eb="298">
      <t>キホン</t>
    </rPh>
    <rPh sb="298" eb="300">
      <t>ケイカク</t>
    </rPh>
    <rPh sb="301" eb="303">
      <t>ケイカク</t>
    </rPh>
    <rPh sb="303" eb="305">
      <t>キカン</t>
    </rPh>
    <rPh sb="307" eb="308">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</si>
</sst>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0.23</c:v>
                </c:pt>
                <c:pt idx="1">
                  <c:v>0.19</c:v>
                </c:pt>
                <c:pt idx="2">
                  <c:v>0.35</c:v>
                </c:pt>
                <c:pt idx="3">
                  <c:v>0.28000000000000003</c:v>
                </c:pt>
                <c:pt idx="4">
                  <c:v>0.33</c:v>
                </c:pt>
              </c:numCache>
            </c:numRef>
          </c:val>
          <c:extLst>
            <c:ext xmlns:c16="http://schemas.microsoft.com/office/drawing/2014/chart" uri="{C3380CC4-5D6E-409C-BE32-E72D297353CC}">
              <c16:uniqueId val="{00000000-8106-4DA0-A5CD-EEC9684EF9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8106-4DA0-A5CD-EEC9684EF9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118.55</c:v>
                </c:pt>
                <c:pt idx="1">
                  <c:v>115.19</c:v>
                </c:pt>
                <c:pt idx="2">
                  <c:v>112.14</c:v>
                </c:pt>
                <c:pt idx="3">
                  <c:v>110.13</c:v>
                </c:pt>
                <c:pt idx="4">
                  <c:v>107.26</c:v>
                </c:pt>
              </c:numCache>
            </c:numRef>
          </c:val>
          <c:extLst>
            <c:ext xmlns:c16="http://schemas.microsoft.com/office/drawing/2014/chart" uri="{C3380CC4-5D6E-409C-BE32-E72D297353CC}">
              <c16:uniqueId val="{00000000-F979-4D24-8F8E-B29658A638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979-4D24-8F8E-B29658A638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52.22</c:v>
                </c:pt>
                <c:pt idx="1">
                  <c:v>50.29</c:v>
                </c:pt>
                <c:pt idx="2">
                  <c:v>51.18</c:v>
                </c:pt>
                <c:pt idx="3">
                  <c:v>52.77</c:v>
                </c:pt>
                <c:pt idx="4">
                  <c:v>53.97</c:v>
                </c:pt>
              </c:numCache>
            </c:numRef>
          </c:val>
          <c:extLst>
            <c:ext xmlns:c16="http://schemas.microsoft.com/office/drawing/2014/chart" uri="{C3380CC4-5D6E-409C-BE32-E72D297353CC}">
              <c16:uniqueId val="{00000000-7268-403E-B195-D3CCADAB4C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7268-403E-B195-D3CCADAB4C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6.99</c:v>
                </c:pt>
                <c:pt idx="1">
                  <c:v>7.68</c:v>
                </c:pt>
                <c:pt idx="2">
                  <c:v>9.48</c:v>
                </c:pt>
                <c:pt idx="3">
                  <c:v>10.96</c:v>
                </c:pt>
                <c:pt idx="4">
                  <c:v>12.16</c:v>
                </c:pt>
              </c:numCache>
            </c:numRef>
          </c:val>
          <c:extLst>
            <c:ext xmlns:c16="http://schemas.microsoft.com/office/drawing/2014/chart" uri="{C3380CC4-5D6E-409C-BE32-E72D297353CC}">
              <c16:uniqueId val="{00000000-C850-4E5C-A549-0E2B2166B1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C850-4E5C-A549-0E2B2166B1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1-4392-9C79-E349AE2C08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2CF1-4392-9C79-E349AE2C08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352.73</c:v>
                </c:pt>
                <c:pt idx="1">
                  <c:v>326.11</c:v>
                </c:pt>
                <c:pt idx="2">
                  <c:v>343.69</c:v>
                </c:pt>
                <c:pt idx="3">
                  <c:v>356.5</c:v>
                </c:pt>
                <c:pt idx="4">
                  <c:v>344.31</c:v>
                </c:pt>
              </c:numCache>
            </c:numRef>
          </c:val>
          <c:extLst>
            <c:ext xmlns:c16="http://schemas.microsoft.com/office/drawing/2014/chart" uri="{C3380CC4-5D6E-409C-BE32-E72D297353CC}">
              <c16:uniqueId val="{00000000-A684-4B75-9A78-8FA26BA6CC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A684-4B75-9A78-8FA26BA6CC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199.73</c:v>
                </c:pt>
                <c:pt idx="1">
                  <c:v>255.12</c:v>
                </c:pt>
                <c:pt idx="2">
                  <c:v>252.29</c:v>
                </c:pt>
                <c:pt idx="3">
                  <c:v>243.45</c:v>
                </c:pt>
                <c:pt idx="4">
                  <c:v>239.99</c:v>
                </c:pt>
              </c:numCache>
            </c:numRef>
          </c:val>
          <c:extLst>
            <c:ext xmlns:c16="http://schemas.microsoft.com/office/drawing/2014/chart" uri="{C3380CC4-5D6E-409C-BE32-E72D297353CC}">
              <c16:uniqueId val="{00000000-A5EA-49B5-9153-E8B2105D9C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5EA-49B5-9153-E8B2105D9C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112.79</c:v>
                </c:pt>
                <c:pt idx="1">
                  <c:v>109.16</c:v>
                </c:pt>
                <c:pt idx="2">
                  <c:v>105.91</c:v>
                </c:pt>
                <c:pt idx="3">
                  <c:v>103.34</c:v>
                </c:pt>
                <c:pt idx="4">
                  <c:v>100.6</c:v>
                </c:pt>
              </c:numCache>
            </c:numRef>
          </c:val>
          <c:extLst>
            <c:ext xmlns:c16="http://schemas.microsoft.com/office/drawing/2014/chart" uri="{C3380CC4-5D6E-409C-BE32-E72D297353CC}">
              <c16:uniqueId val="{00000000-5E47-44DA-868E-044A8AC16A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5E47-44DA-868E-044A8AC16A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143.47999999999999</c:v>
                </c:pt>
                <c:pt idx="1">
                  <c:v>148.94999999999999</c:v>
                </c:pt>
                <c:pt idx="2">
                  <c:v>153.52000000000001</c:v>
                </c:pt>
                <c:pt idx="3">
                  <c:v>157.38999999999999</c:v>
                </c:pt>
                <c:pt idx="4">
                  <c:v>161.81</c:v>
                </c:pt>
              </c:numCache>
            </c:numRef>
          </c:val>
          <c:extLst>
            <c:ext xmlns:c16="http://schemas.microsoft.com/office/drawing/2014/chart" uri="{C3380CC4-5D6E-409C-BE32-E72D297353CC}">
              <c16:uniqueId val="{00000000-DBE9-4D4C-B0C1-1F679252F0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DBE9-4D4C-B0C1-1F679252F0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57.96</c:v>
                </c:pt>
                <c:pt idx="1">
                  <c:v>81.44</c:v>
                </c:pt>
                <c:pt idx="2">
                  <c:v>81.78</c:v>
                </c:pt>
                <c:pt idx="3">
                  <c:v>82.98</c:v>
                </c:pt>
                <c:pt idx="4">
                  <c:v>83.71</c:v>
                </c:pt>
              </c:numCache>
            </c:numRef>
          </c:val>
          <c:extLst>
            <c:ext xmlns:c16="http://schemas.microsoft.com/office/drawing/2014/chart" uri="{C3380CC4-5D6E-409C-BE32-E72D297353CC}">
              <c16:uniqueId val="{00000000-7180-4419-9429-2A34A02310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7180-4419-9429-2A34A02310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88.15</c:v>
                </c:pt>
                <c:pt idx="1">
                  <c:v>87.05</c:v>
                </c:pt>
                <c:pt idx="2">
                  <c:v>87.4</c:v>
                </c:pt>
                <c:pt idx="3">
                  <c:v>86.13</c:v>
                </c:pt>
                <c:pt idx="4">
                  <c:v>85.26</c:v>
                </c:pt>
              </c:numCache>
            </c:numRef>
          </c:val>
          <c:extLst>
            <c:ext xmlns:c16="http://schemas.microsoft.com/office/drawing/2014/chart" uri="{C3380CC4-5D6E-409C-BE32-E72D297353CC}">
              <c16:uniqueId val="{00000000-B681-43BC-8E2D-EA19BA229A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B681-43BC-8E2D-EA19BA229A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松本市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239635</v>
      </c>
      <c r="AM8" s="60"/>
      <c r="AN8" s="60"/>
      <c r="AO8" s="60"/>
      <c r="AP8" s="60"/>
      <c r="AQ8" s="60"/>
      <c r="AR8" s="60"/>
      <c r="AS8" s="60"/>
      <c r="AT8" s="51">
        <f>データ!$S$6</f>
        <v>978.47</v>
      </c>
      <c r="AU8" s="52"/>
      <c r="AV8" s="52"/>
      <c r="AW8" s="52"/>
      <c r="AX8" s="52"/>
      <c r="AY8" s="52"/>
      <c r="AZ8" s="52"/>
      <c r="BA8" s="52"/>
      <c r="BB8" s="53">
        <f>データ!$T$6</f>
        <v>244.91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73.23</v>
      </c>
      <c r="J10" s="52"/>
      <c r="K10" s="52"/>
      <c r="L10" s="52"/>
      <c r="M10" s="52"/>
      <c r="N10" s="52"/>
      <c r="O10" s="63"/>
      <c r="P10" s="53">
        <f>データ!$P$6</f>
        <v>99.52</v>
      </c>
      <c r="Q10" s="53"/>
      <c r="R10" s="53"/>
      <c r="S10" s="53"/>
      <c r="T10" s="53"/>
      <c r="U10" s="53"/>
      <c r="V10" s="53"/>
      <c r="W10" s="60">
        <f>データ!$Q$6</f>
        <v>2670</v>
      </c>
      <c r="X10" s="60"/>
      <c r="Y10" s="60"/>
      <c r="Z10" s="60"/>
      <c r="AA10" s="60"/>
      <c r="AB10" s="60"/>
      <c r="AC10" s="60"/>
      <c r="AD10" s="2"/>
      <c r="AE10" s="2"/>
      <c r="AF10" s="2"/>
      <c r="AG10" s="2"/>
      <c r="AH10" s="4"/>
      <c r="AI10" s="4"/>
      <c r="AJ10" s="4"/>
      <c r="AK10" s="4"/>
      <c r="AL10" s="60">
        <f>データ!$U$6</f>
        <v>237498</v>
      </c>
      <c r="AM10" s="60"/>
      <c r="AN10" s="60"/>
      <c r="AO10" s="60"/>
      <c r="AP10" s="60"/>
      <c r="AQ10" s="60"/>
      <c r="AR10" s="60"/>
      <c r="AS10" s="60"/>
      <c r="AT10" s="51">
        <f>データ!$V$6</f>
        <v>240.16</v>
      </c>
      <c r="AU10" s="52"/>
      <c r="AV10" s="52"/>
      <c r="AW10" s="52"/>
      <c r="AX10" s="52"/>
      <c r="AY10" s="52"/>
      <c r="AZ10" s="52"/>
      <c r="BA10" s="52"/>
      <c r="BB10" s="53">
        <f>データ!$W$6</f>
        <v>988.92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GnD8cdwQyWy940IKmbCxsCC0h8G/X04IAVcwz938fv53X6WaLeO2R0GMlNgqVlqcodFmCvoRUMqEV7iHzDkfg==" saltValue="sEELMH2YHYt/tDtTTWkz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202029</v>
      </c>
      <c r="D6" s="34">
        <f t="shared" si="3"/>
        <v>46</v>
      </c>
      <c r="E6" s="34">
        <f t="shared" si="3"/>
        <v>1</v>
      </c>
      <c r="F6" s="34">
        <f t="shared" si="3"/>
        <v>0</v>
      </c>
      <c r="G6" s="34">
        <f t="shared" si="3"/>
        <v>1</v>
      </c>
      <c r="H6" s="34" t="str">
        <f t="shared" si="3"/>
        <v>長野県　松本市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73.23</v>
      </c>
      <c r="P6" s="35">
        <f t="shared" si="3"/>
        <v>99.52</v>
      </c>
      <c r="Q6" s="35">
        <f t="shared" si="3"/>
        <v>2670</v>
      </c>
      <c r="R6" s="35">
        <f t="shared" si="3"/>
        <v>239635</v>
      </c>
      <c r="S6" s="35">
        <f t="shared" si="3"/>
        <v>978.47</v>
      </c>
      <c r="T6" s="35">
        <f t="shared" si="3"/>
        <v>244.91</v>
      </c>
      <c r="U6" s="35">
        <f t="shared" si="3"/>
        <v>237498</v>
      </c>
      <c r="V6" s="35">
        <f t="shared" si="3"/>
        <v>240.16</v>
      </c>
      <c r="W6" s="35">
        <f t="shared" si="3"/>
        <v>988.92</v>
      </c>
      <c r="X6" s="36">
        <f>IF(X7="",NA(),X7)</f>
        <v>118.55</v>
      </c>
      <c r="Y6" s="36">
        <f t="shared" ref="Y6:AG6" si="4">IF(Y7="",NA(),Y7)</f>
        <v>115.19</v>
      </c>
      <c r="Z6" s="36">
        <f t="shared" si="4"/>
        <v>112.14</v>
      </c>
      <c r="AA6" s="36">
        <f t="shared" si="4"/>
        <v>110.13</v>
      </c>
      <c r="AB6" s="36">
        <f t="shared" si="4"/>
        <v>107.26</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352.73</v>
      </c>
      <c r="AU6" s="36">
        <f t="shared" ref="AU6:BC6" si="6">IF(AU7="",NA(),AU7)</f>
        <v>326.11</v>
      </c>
      <c r="AV6" s="36">
        <f t="shared" si="6"/>
        <v>343.69</v>
      </c>
      <c r="AW6" s="36">
        <f t="shared" si="6"/>
        <v>356.5</v>
      </c>
      <c r="AX6" s="36">
        <f t="shared" si="6"/>
        <v>344.31</v>
      </c>
      <c r="AY6" s="36">
        <f t="shared" si="6"/>
        <v>289.8</v>
      </c>
      <c r="AZ6" s="36">
        <f t="shared" si="6"/>
        <v>299.44</v>
      </c>
      <c r="BA6" s="36">
        <f t="shared" si="6"/>
        <v>311.99</v>
      </c>
      <c r="BB6" s="36">
        <f t="shared" si="6"/>
        <v>307.83</v>
      </c>
      <c r="BC6" s="36">
        <f t="shared" si="6"/>
        <v>318.89</v>
      </c>
      <c r="BD6" s="35" t="str">
        <f>IF(BD7="","",IF(BD7="-","【-】","【"&amp;SUBSTITUTE(TEXT(BD7,"#,##0.00"),"-","△")&amp;"】"))</f>
        <v>【261.93】</v>
      </c>
      <c r="BE6" s="36">
        <f>IF(BE7="",NA(),BE7)</f>
        <v>199.73</v>
      </c>
      <c r="BF6" s="36">
        <f t="shared" ref="BF6:BN6" si="7">IF(BF7="",NA(),BF7)</f>
        <v>255.12</v>
      </c>
      <c r="BG6" s="36">
        <f t="shared" si="7"/>
        <v>252.29</v>
      </c>
      <c r="BH6" s="36">
        <f t="shared" si="7"/>
        <v>243.45</v>
      </c>
      <c r="BI6" s="36">
        <f t="shared" si="7"/>
        <v>239.99</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112.79</v>
      </c>
      <c r="BQ6" s="36">
        <f t="shared" ref="BQ6:BY6" si="8">IF(BQ7="",NA(),BQ7)</f>
        <v>109.16</v>
      </c>
      <c r="BR6" s="36">
        <f t="shared" si="8"/>
        <v>105.91</v>
      </c>
      <c r="BS6" s="36">
        <f t="shared" si="8"/>
        <v>103.34</v>
      </c>
      <c r="BT6" s="36">
        <f t="shared" si="8"/>
        <v>100.6</v>
      </c>
      <c r="BU6" s="36">
        <f t="shared" si="8"/>
        <v>107.05</v>
      </c>
      <c r="BV6" s="36">
        <f t="shared" si="8"/>
        <v>106.4</v>
      </c>
      <c r="BW6" s="36">
        <f t="shared" si="8"/>
        <v>107.61</v>
      </c>
      <c r="BX6" s="36">
        <f t="shared" si="8"/>
        <v>106.02</v>
      </c>
      <c r="BY6" s="36">
        <f t="shared" si="8"/>
        <v>104.84</v>
      </c>
      <c r="BZ6" s="35" t="str">
        <f>IF(BZ7="","",IF(BZ7="-","【-】","【"&amp;SUBSTITUTE(TEXT(BZ7,"#,##0.00"),"-","△")&amp;"】"))</f>
        <v>【103.91】</v>
      </c>
      <c r="CA6" s="36">
        <f>IF(CA7="",NA(),CA7)</f>
        <v>143.47999999999999</v>
      </c>
      <c r="CB6" s="36">
        <f t="shared" ref="CB6:CJ6" si="9">IF(CB7="",NA(),CB7)</f>
        <v>148.94999999999999</v>
      </c>
      <c r="CC6" s="36">
        <f t="shared" si="9"/>
        <v>153.52000000000001</v>
      </c>
      <c r="CD6" s="36">
        <f t="shared" si="9"/>
        <v>157.38999999999999</v>
      </c>
      <c r="CE6" s="36">
        <f t="shared" si="9"/>
        <v>161.81</v>
      </c>
      <c r="CF6" s="36">
        <f t="shared" si="9"/>
        <v>155.09</v>
      </c>
      <c r="CG6" s="36">
        <f t="shared" si="9"/>
        <v>156.29</v>
      </c>
      <c r="CH6" s="36">
        <f t="shared" si="9"/>
        <v>155.69</v>
      </c>
      <c r="CI6" s="36">
        <f t="shared" si="9"/>
        <v>158.6</v>
      </c>
      <c r="CJ6" s="36">
        <f t="shared" si="9"/>
        <v>161.82</v>
      </c>
      <c r="CK6" s="35" t="str">
        <f>IF(CK7="","",IF(CK7="-","【-】","【"&amp;SUBSTITUTE(TEXT(CK7,"#,##0.00"),"-","△")&amp;"】"))</f>
        <v>【167.11】</v>
      </c>
      <c r="CL6" s="36">
        <f>IF(CL7="",NA(),CL7)</f>
        <v>57.96</v>
      </c>
      <c r="CM6" s="36">
        <f t="shared" ref="CM6:CU6" si="10">IF(CM7="",NA(),CM7)</f>
        <v>81.44</v>
      </c>
      <c r="CN6" s="36">
        <f t="shared" si="10"/>
        <v>81.78</v>
      </c>
      <c r="CO6" s="36">
        <f t="shared" si="10"/>
        <v>82.98</v>
      </c>
      <c r="CP6" s="36">
        <f t="shared" si="10"/>
        <v>83.71</v>
      </c>
      <c r="CQ6" s="36">
        <f t="shared" si="10"/>
        <v>61.61</v>
      </c>
      <c r="CR6" s="36">
        <f t="shared" si="10"/>
        <v>62.34</v>
      </c>
      <c r="CS6" s="36">
        <f t="shared" si="10"/>
        <v>62.46</v>
      </c>
      <c r="CT6" s="36">
        <f t="shared" si="10"/>
        <v>62.88</v>
      </c>
      <c r="CU6" s="36">
        <f t="shared" si="10"/>
        <v>62.32</v>
      </c>
      <c r="CV6" s="35" t="str">
        <f>IF(CV7="","",IF(CV7="-","【-】","【"&amp;SUBSTITUTE(TEXT(CV7,"#,##0.00"),"-","△")&amp;"】"))</f>
        <v>【60.27】</v>
      </c>
      <c r="CW6" s="36">
        <f>IF(CW7="",NA(),CW7)</f>
        <v>88.15</v>
      </c>
      <c r="CX6" s="36">
        <f t="shared" ref="CX6:DF6" si="11">IF(CX7="",NA(),CX7)</f>
        <v>87.05</v>
      </c>
      <c r="CY6" s="36">
        <f t="shared" si="11"/>
        <v>87.4</v>
      </c>
      <c r="CZ6" s="36">
        <f t="shared" si="11"/>
        <v>86.13</v>
      </c>
      <c r="DA6" s="36">
        <f t="shared" si="11"/>
        <v>85.26</v>
      </c>
      <c r="DB6" s="36">
        <f t="shared" si="11"/>
        <v>90.23</v>
      </c>
      <c r="DC6" s="36">
        <f t="shared" si="11"/>
        <v>90.15</v>
      </c>
      <c r="DD6" s="36">
        <f t="shared" si="11"/>
        <v>90.62</v>
      </c>
      <c r="DE6" s="36">
        <f t="shared" si="11"/>
        <v>90.13</v>
      </c>
      <c r="DF6" s="36">
        <f t="shared" si="11"/>
        <v>90.19</v>
      </c>
      <c r="DG6" s="35" t="str">
        <f>IF(DG7="","",IF(DG7="-","【-】","【"&amp;SUBSTITUTE(TEXT(DG7,"#,##0.00"),"-","△")&amp;"】"))</f>
        <v>【89.92】</v>
      </c>
      <c r="DH6" s="36">
        <f>IF(DH7="",NA(),DH7)</f>
        <v>52.22</v>
      </c>
      <c r="DI6" s="36">
        <f t="shared" ref="DI6:DQ6" si="12">IF(DI7="",NA(),DI7)</f>
        <v>50.29</v>
      </c>
      <c r="DJ6" s="36">
        <f t="shared" si="12"/>
        <v>51.18</v>
      </c>
      <c r="DK6" s="36">
        <f t="shared" si="12"/>
        <v>52.77</v>
      </c>
      <c r="DL6" s="36">
        <f t="shared" si="12"/>
        <v>53.97</v>
      </c>
      <c r="DM6" s="36">
        <f t="shared" si="12"/>
        <v>46.36</v>
      </c>
      <c r="DN6" s="36">
        <f t="shared" si="12"/>
        <v>47.37</v>
      </c>
      <c r="DO6" s="36">
        <f t="shared" si="12"/>
        <v>48.01</v>
      </c>
      <c r="DP6" s="36">
        <f t="shared" si="12"/>
        <v>48.01</v>
      </c>
      <c r="DQ6" s="36">
        <f t="shared" si="12"/>
        <v>48.86</v>
      </c>
      <c r="DR6" s="35" t="str">
        <f>IF(DR7="","",IF(DR7="-","【-】","【"&amp;SUBSTITUTE(TEXT(DR7,"#,##0.00"),"-","△")&amp;"】"))</f>
        <v>【48.85】</v>
      </c>
      <c r="DS6" s="36">
        <f>IF(DS7="",NA(),DS7)</f>
        <v>6.99</v>
      </c>
      <c r="DT6" s="36">
        <f t="shared" ref="DT6:EB6" si="13">IF(DT7="",NA(),DT7)</f>
        <v>7.68</v>
      </c>
      <c r="DU6" s="36">
        <f t="shared" si="13"/>
        <v>9.48</v>
      </c>
      <c r="DV6" s="36">
        <f t="shared" si="13"/>
        <v>10.96</v>
      </c>
      <c r="DW6" s="36">
        <f t="shared" si="13"/>
        <v>12.16</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0.23</v>
      </c>
      <c r="EE6" s="36">
        <f t="shared" ref="EE6:EM6" si="14">IF(EE7="",NA(),EE7)</f>
        <v>0.19</v>
      </c>
      <c r="EF6" s="36">
        <f t="shared" si="14"/>
        <v>0.35</v>
      </c>
      <c r="EG6" s="36">
        <f t="shared" si="14"/>
        <v>0.28000000000000003</v>
      </c>
      <c r="EH6" s="36">
        <f t="shared" si="14"/>
        <v>0.33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202029</v>
      </c>
      <c r="D7" s="38">
        <v>46</v>
      </c>
      <c r="E7" s="38">
        <v>1</v>
      </c>
      <c r="F7" s="38">
        <v>0</v>
      </c>
      <c r="G7" s="38">
        <v>1</v>
      </c>
      <c r="H7" s="38" t="s">
        <v>93</v>
      </c>
      <c r="I7" s="38" t="s">
        <v>94</v>
      </c>
      <c r="J7" s="38" t="s">
        <v>95</v>
      </c>
      <c r="K7" s="38" t="s">
        <v>96</v>
      </c>
      <c r="L7" s="38" t="s">
        <v>97</v>
      </c>
      <c r="M7" s="38" t="s">
        <v>98</v>
      </c>
      <c r="N7" s="39" t="s">
        <v>99</v>
      </c>
      <c r="O7" s="39">
        <v>73.23</v>
      </c>
      <c r="P7" s="39">
        <v>99.52</v>
      </c>
      <c r="Q7" s="39">
        <v>2670</v>
      </c>
      <c r="R7" s="39">
        <v>239635</v>
      </c>
      <c r="S7" s="39">
        <v>978.47</v>
      </c>
      <c r="T7" s="39">
        <v>244.91</v>
      </c>
      <c r="U7" s="39">
        <v>237498</v>
      </c>
      <c r="V7" s="39">
        <v>240.16</v>
      </c>
      <c r="W7" s="39">
        <v>988.92</v>
      </c>
      <c r="X7" s="39">
        <v>118.55</v>
      </c>
      <c r="Y7" s="39">
        <v>115.19</v>
      </c>
      <c r="Z7" s="39">
        <v>112.14</v>
      </c>
      <c r="AA7" s="39">
        <v>110.13</v>
      </c>
      <c r="AB7" s="39">
        <v>107.26</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352.73</v>
      </c>
      <c r="AU7" s="39">
        <v>326.11</v>
      </c>
      <c r="AV7" s="39">
        <v>343.69</v>
      </c>
      <c r="AW7" s="39">
        <v>356.5</v>
      </c>
      <c r="AX7" s="39">
        <v>344.31</v>
      </c>
      <c r="AY7" s="39">
        <v>289.8</v>
      </c>
      <c r="AZ7" s="39">
        <v>299.44</v>
      </c>
      <c r="BA7" s="39">
        <v>311.99</v>
      </c>
      <c r="BB7" s="39">
        <v>307.83</v>
      </c>
      <c r="BC7" s="39">
        <v>318.89</v>
      </c>
      <c r="BD7" s="39">
        <v>261.93</v>
      </c>
      <c r="BE7" s="39">
        <v>199.73</v>
      </c>
      <c r="BF7" s="39">
        <v>255.12</v>
      </c>
      <c r="BG7" s="39">
        <v>252.29</v>
      </c>
      <c r="BH7" s="39">
        <v>243.45</v>
      </c>
      <c r="BI7" s="39">
        <v>239.99</v>
      </c>
      <c r="BJ7" s="39">
        <v>301.99</v>
      </c>
      <c r="BK7" s="39">
        <v>298.08999999999997</v>
      </c>
      <c r="BL7" s="39">
        <v>291.77999999999997</v>
      </c>
      <c r="BM7" s="39">
        <v>295.44</v>
      </c>
      <c r="BN7" s="39">
        <v>290.07</v>
      </c>
      <c r="BO7" s="39">
        <v>270.45999999999998</v>
      </c>
      <c r="BP7" s="39">
        <v>112.79</v>
      </c>
      <c r="BQ7" s="39">
        <v>109.16</v>
      </c>
      <c r="BR7" s="39">
        <v>105.91</v>
      </c>
      <c r="BS7" s="39">
        <v>103.34</v>
      </c>
      <c r="BT7" s="39">
        <v>100.6</v>
      </c>
      <c r="BU7" s="39">
        <v>107.05</v>
      </c>
      <c r="BV7" s="39">
        <v>106.4</v>
      </c>
      <c r="BW7" s="39">
        <v>107.61</v>
      </c>
      <c r="BX7" s="39">
        <v>106.02</v>
      </c>
      <c r="BY7" s="39">
        <v>104.84</v>
      </c>
      <c r="BZ7" s="39">
        <v>103.91</v>
      </c>
      <c r="CA7" s="39">
        <v>143.47999999999999</v>
      </c>
      <c r="CB7" s="39">
        <v>148.94999999999999</v>
      </c>
      <c r="CC7" s="39">
        <v>153.52000000000001</v>
      </c>
      <c r="CD7" s="39">
        <v>157.38999999999999</v>
      </c>
      <c r="CE7" s="39">
        <v>161.81</v>
      </c>
      <c r="CF7" s="39">
        <v>155.09</v>
      </c>
      <c r="CG7" s="39">
        <v>156.29</v>
      </c>
      <c r="CH7" s="39">
        <v>155.69</v>
      </c>
      <c r="CI7" s="39">
        <v>158.6</v>
      </c>
      <c r="CJ7" s="39">
        <v>161.82</v>
      </c>
      <c r="CK7" s="39">
        <v>167.11</v>
      </c>
      <c r="CL7" s="39">
        <v>57.96</v>
      </c>
      <c r="CM7" s="39">
        <v>81.44</v>
      </c>
      <c r="CN7" s="39">
        <v>81.78</v>
      </c>
      <c r="CO7" s="39">
        <v>82.98</v>
      </c>
      <c r="CP7" s="39">
        <v>83.71</v>
      </c>
      <c r="CQ7" s="39">
        <v>61.61</v>
      </c>
      <c r="CR7" s="39">
        <v>62.34</v>
      </c>
      <c r="CS7" s="39">
        <v>62.46</v>
      </c>
      <c r="CT7" s="39">
        <v>62.88</v>
      </c>
      <c r="CU7" s="39">
        <v>62.32</v>
      </c>
      <c r="CV7" s="39">
        <v>60.27</v>
      </c>
      <c r="CW7" s="39">
        <v>88.15</v>
      </c>
      <c r="CX7" s="39">
        <v>87.05</v>
      </c>
      <c r="CY7" s="39">
        <v>87.4</v>
      </c>
      <c r="CZ7" s="39">
        <v>86.13</v>
      </c>
      <c r="DA7" s="39">
        <v>85.26</v>
      </c>
      <c r="DB7" s="39">
        <v>90.23</v>
      </c>
      <c r="DC7" s="39">
        <v>90.15</v>
      </c>
      <c r="DD7" s="39">
        <v>90.62</v>
      </c>
      <c r="DE7" s="39">
        <v>90.13</v>
      </c>
      <c r="DF7" s="39">
        <v>90.19</v>
      </c>
      <c r="DG7" s="39">
        <v>89.92</v>
      </c>
      <c r="DH7" s="39">
        <v>52.22</v>
      </c>
      <c r="DI7" s="39">
        <v>50.29</v>
      </c>
      <c r="DJ7" s="39">
        <v>51.18</v>
      </c>
      <c r="DK7" s="39">
        <v>52.77</v>
      </c>
      <c r="DL7" s="39">
        <v>53.97</v>
      </c>
      <c r="DM7" s="39">
        <v>46.36</v>
      </c>
      <c r="DN7" s="39">
        <v>47.37</v>
      </c>
      <c r="DO7" s="39">
        <v>48.01</v>
      </c>
      <c r="DP7" s="39">
        <v>48.01</v>
      </c>
      <c r="DQ7" s="39">
        <v>48.86</v>
      </c>
      <c r="DR7" s="39">
        <v>48.85</v>
      </c>
      <c r="DS7" s="39">
        <v>6.99</v>
      </c>
      <c r="DT7" s="39">
        <v>7.68</v>
      </c>
      <c r="DU7" s="39">
        <v>9.48</v>
      </c>
      <c r="DV7" s="39">
        <v>10.96</v>
      </c>
      <c r="DW7" s="39">
        <v>12.16</v>
      </c>
      <c r="DX7" s="39">
        <v>13.57</v>
      </c>
      <c r="DY7" s="39">
        <v>14.27</v>
      </c>
      <c r="DZ7" s="39">
        <v>16.170000000000002</v>
      </c>
      <c r="EA7" s="39">
        <v>16.600000000000001</v>
      </c>
      <c r="EB7" s="39">
        <v>18.510000000000002</v>
      </c>
      <c r="EC7" s="39">
        <v>17.8</v>
      </c>
      <c r="ED7" s="39">
        <v>0.23</v>
      </c>
      <c r="EE7" s="39">
        <v>0.19</v>
      </c>
      <c r="EF7" s="39">
        <v>0.35</v>
      </c>
      <c r="EG7" s="39">
        <v>0.28000000000000003</v>
      </c>
      <c r="EH7" s="39">
        <v>0.33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2020-01-21T04:56:29Z</cp:lastPrinted>
  <dcterms:created xsi:type="dcterms:W3CDTF">2019-12-05T04:15:39Z</dcterms:created>
  <dcterms:modified xsi:type="dcterms:W3CDTF">2020-03-02T05:20:21Z</dcterms:modified>
  <cp:category/>
</cp:coreProperties>
</file>